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aci\Downloads\"/>
    </mc:Choice>
  </mc:AlternateContent>
  <xr:revisionPtr revIDLastSave="0" documentId="13_ncr:1_{2146F488-A31D-40D5-ADAD-9FD667CC2380}" xr6:coauthVersionLast="47" xr6:coauthVersionMax="47" xr10:uidLastSave="{00000000-0000-0000-0000-000000000000}"/>
  <workbookProtection workbookAlgorithmName="SHA-512" workbookHashValue="EJZymNfAwuz7cMOFA3y7koe5Q4n2X3nWMO1MGaqHIUu8iQ+sO4Rg1UgKLOhYlIR11ZLmUR5sNoa3LoQMYRrfbg==" workbookSaltValue="u1wCoSZV/yoabi+cUyOtjg==" workbookSpinCount="100000" lockStructure="1"/>
  <bookViews>
    <workbookView xWindow="-110" yWindow="-110" windowWidth="24220" windowHeight="15500" xr2:uid="{00000000-000D-0000-FFFF-FFFF00000000}"/>
  </bookViews>
  <sheets>
    <sheet name="timeSSD_Check" sheetId="9" r:id="rId1"/>
    <sheet name="timeSSD_Certificates" sheetId="8" state="hidden" r:id="rId2"/>
  </sheets>
  <calcPr calcId="191028"/>
  <webPublishing allowPng="1" targetScreenSize="1152x882" dpi="120" codePage="1252"/>
  <extLst>
    <ext xmlns:x14="http://schemas.microsoft.com/office/spreadsheetml/2009/9/main" uri="{79F54976-1DA5-4618-B147-4CDE4B953A38}">
      <x14:workbookPr defaultImageDpi="32767" discardImageEditData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65" i="8" l="1"/>
  <c r="B265" i="8"/>
  <c r="L264" i="8"/>
  <c r="B264" i="8"/>
  <c r="L263" i="8"/>
  <c r="B263" i="8"/>
  <c r="L262" i="8"/>
  <c r="B262" i="8"/>
  <c r="L261" i="8"/>
  <c r="B261" i="8"/>
  <c r="L260" i="8"/>
  <c r="B260" i="8"/>
  <c r="L259" i="8"/>
  <c r="B259" i="8"/>
  <c r="L258" i="8"/>
  <c r="B258" i="8"/>
  <c r="L257" i="8"/>
  <c r="B257" i="8"/>
  <c r="L256" i="8"/>
  <c r="B256" i="8"/>
  <c r="L255" i="8"/>
  <c r="B255" i="8"/>
  <c r="L254" i="8"/>
  <c r="B254" i="8"/>
  <c r="L253" i="8"/>
  <c r="B253" i="8"/>
  <c r="L252" i="8"/>
  <c r="B252" i="8"/>
  <c r="L251" i="8"/>
  <c r="B251" i="8"/>
  <c r="L250" i="8"/>
  <c r="B250" i="8"/>
  <c r="L249" i="8"/>
  <c r="B249" i="8"/>
  <c r="L248" i="8"/>
  <c r="B248" i="8"/>
  <c r="L247" i="8"/>
  <c r="B247" i="8"/>
  <c r="L246" i="8"/>
  <c r="B246" i="8"/>
  <c r="L245" i="8"/>
  <c r="B245" i="8"/>
  <c r="L244" i="8"/>
  <c r="B244" i="8"/>
  <c r="L243" i="8"/>
  <c r="B243" i="8"/>
  <c r="L242" i="8"/>
  <c r="B242" i="8"/>
  <c r="L241" i="8"/>
  <c r="B241" i="8"/>
  <c r="L240" i="8"/>
  <c r="B240" i="8"/>
  <c r="L239" i="8"/>
  <c r="B239" i="8"/>
  <c r="L238" i="8"/>
  <c r="B238" i="8"/>
  <c r="L237" i="8"/>
  <c r="B237" i="8"/>
  <c r="L236" i="8"/>
  <c r="B236" i="8"/>
  <c r="L235" i="8"/>
  <c r="B235" i="8"/>
  <c r="L234" i="8"/>
  <c r="B234" i="8"/>
  <c r="L233" i="8"/>
  <c r="B233" i="8"/>
  <c r="L232" i="8"/>
  <c r="B232" i="8"/>
  <c r="L231" i="8"/>
  <c r="B231" i="8"/>
  <c r="L230" i="8"/>
  <c r="B230" i="8"/>
  <c r="L229" i="8"/>
  <c r="B229" i="8"/>
  <c r="L228" i="8"/>
  <c r="B228" i="8"/>
  <c r="L227" i="8"/>
  <c r="B227" i="8"/>
  <c r="L226" i="8"/>
  <c r="B226" i="8"/>
  <c r="L225" i="8"/>
  <c r="B225" i="8"/>
  <c r="L224" i="8"/>
  <c r="L223" i="8"/>
  <c r="L222" i="8"/>
  <c r="B222" i="8"/>
  <c r="B223" i="8" s="1"/>
  <c r="B224" i="8" s="1"/>
  <c r="L221" i="8"/>
  <c r="L220" i="8"/>
  <c r="L219" i="8"/>
  <c r="L218" i="8"/>
  <c r="L217" i="8"/>
  <c r="L216" i="8"/>
  <c r="L215" i="8"/>
  <c r="L214" i="8"/>
  <c r="B221" i="8"/>
  <c r="L213" i="8"/>
  <c r="L212" i="8"/>
  <c r="L211" i="8"/>
  <c r="L210" i="8"/>
  <c r="L209" i="8"/>
  <c r="L208" i="8"/>
  <c r="L207" i="8"/>
  <c r="L206" i="8"/>
  <c r="L205" i="8"/>
  <c r="L204" i="8"/>
  <c r="L203" i="8" l="1"/>
  <c r="L202" i="8"/>
  <c r="L201" i="8"/>
  <c r="L200" i="8"/>
  <c r="L199" i="8"/>
  <c r="L198" i="8"/>
  <c r="L197" i="8"/>
  <c r="I9" i="9"/>
  <c r="B8" i="8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B62" i="8" s="1"/>
  <c r="B63" i="8" s="1"/>
  <c r="B64" i="8" s="1"/>
  <c r="B65" i="8" s="1"/>
  <c r="B66" i="8" s="1"/>
  <c r="B67" i="8" s="1"/>
  <c r="B68" i="8" s="1"/>
  <c r="B69" i="8" s="1"/>
  <c r="B70" i="8" s="1"/>
  <c r="B71" i="8" s="1"/>
  <c r="B72" i="8" s="1"/>
  <c r="B73" i="8" s="1"/>
  <c r="B74" i="8" s="1"/>
  <c r="B75" i="8" s="1"/>
  <c r="B76" i="8" s="1"/>
  <c r="B77" i="8" s="1"/>
  <c r="B78" i="8" s="1"/>
  <c r="B79" i="8" s="1"/>
  <c r="B80" i="8" s="1"/>
  <c r="B81" i="8" s="1"/>
  <c r="B82" i="8" s="1"/>
  <c r="B83" i="8" s="1"/>
  <c r="B84" i="8" s="1"/>
  <c r="B85" i="8" s="1"/>
  <c r="B86" i="8" s="1"/>
  <c r="B87" i="8" s="1"/>
  <c r="B88" i="8" s="1"/>
  <c r="B89" i="8" s="1"/>
  <c r="B90" i="8" s="1"/>
  <c r="B91" i="8" s="1"/>
  <c r="B92" i="8" s="1"/>
  <c r="B93" i="8" s="1"/>
  <c r="B94" i="8" s="1"/>
  <c r="B95" i="8" s="1"/>
  <c r="B96" i="8" s="1"/>
  <c r="B97" i="8" s="1"/>
  <c r="B98" i="8" s="1"/>
  <c r="B99" i="8" s="1"/>
  <c r="B100" i="8" s="1"/>
  <c r="B101" i="8" s="1"/>
  <c r="B102" i="8" s="1"/>
  <c r="B103" i="8" s="1"/>
  <c r="B104" i="8" s="1"/>
  <c r="B105" i="8" s="1"/>
  <c r="B106" i="8" s="1"/>
  <c r="B107" i="8" s="1"/>
  <c r="B108" i="8" s="1"/>
  <c r="B109" i="8" s="1"/>
  <c r="B110" i="8" s="1"/>
  <c r="B111" i="8" s="1"/>
  <c r="B112" i="8" s="1"/>
  <c r="B113" i="8" s="1"/>
  <c r="B114" i="8" s="1"/>
  <c r="B115" i="8" s="1"/>
  <c r="B116" i="8" s="1"/>
  <c r="B117" i="8" s="1"/>
  <c r="B118" i="8" s="1"/>
  <c r="B119" i="8" s="1"/>
  <c r="B120" i="8" s="1"/>
  <c r="B121" i="8" s="1"/>
  <c r="B122" i="8" s="1"/>
  <c r="B123" i="8" s="1"/>
  <c r="B124" i="8" s="1"/>
  <c r="B125" i="8" s="1"/>
  <c r="B126" i="8" s="1"/>
  <c r="B127" i="8" s="1"/>
  <c r="B128" i="8" s="1"/>
  <c r="B129" i="8" s="1"/>
  <c r="B130" i="8" s="1"/>
  <c r="B131" i="8" s="1"/>
  <c r="B132" i="8" s="1"/>
  <c r="B133" i="8" s="1"/>
  <c r="B134" i="8" s="1"/>
  <c r="B135" i="8" s="1"/>
  <c r="B136" i="8" s="1"/>
  <c r="B137" i="8" s="1"/>
  <c r="B138" i="8" s="1"/>
  <c r="B139" i="8" s="1"/>
  <c r="B140" i="8" s="1"/>
  <c r="B141" i="8" s="1"/>
  <c r="B142" i="8" s="1"/>
  <c r="B143" i="8" s="1"/>
  <c r="B144" i="8" s="1"/>
  <c r="B145" i="8" s="1"/>
  <c r="B146" i="8" s="1"/>
  <c r="B147" i="8" s="1"/>
  <c r="B148" i="8" s="1"/>
  <c r="B149" i="8" s="1"/>
  <c r="B150" i="8" s="1"/>
  <c r="B151" i="8" s="1"/>
  <c r="B152" i="8" s="1"/>
  <c r="B153" i="8" s="1"/>
  <c r="B154" i="8" s="1"/>
  <c r="B155" i="8" s="1"/>
  <c r="B156" i="8" s="1"/>
  <c r="B157" i="8" s="1"/>
  <c r="B158" i="8" s="1"/>
  <c r="B159" i="8" s="1"/>
  <c r="B160" i="8" s="1"/>
  <c r="B161" i="8" s="1"/>
  <c r="B162" i="8" s="1"/>
  <c r="B163" i="8" s="1"/>
  <c r="B164" i="8" s="1"/>
  <c r="B165" i="8" s="1"/>
  <c r="B166" i="8" s="1"/>
  <c r="B167" i="8" s="1"/>
  <c r="B168" i="8" s="1"/>
  <c r="B169" i="8" s="1"/>
  <c r="B170" i="8" s="1"/>
  <c r="B171" i="8" s="1"/>
  <c r="B172" i="8" s="1"/>
  <c r="B173" i="8" s="1"/>
  <c r="B174" i="8" s="1"/>
  <c r="B175" i="8" s="1"/>
  <c r="B176" i="8" s="1"/>
  <c r="B177" i="8" s="1"/>
  <c r="B178" i="8" s="1"/>
  <c r="B179" i="8" s="1"/>
  <c r="B180" i="8" s="1"/>
  <c r="B181" i="8" s="1"/>
  <c r="B182" i="8" s="1"/>
  <c r="B183" i="8" s="1"/>
  <c r="B184" i="8" s="1"/>
  <c r="B185" i="8" s="1"/>
  <c r="B186" i="8" s="1"/>
  <c r="B187" i="8" s="1"/>
  <c r="B188" i="8" s="1"/>
  <c r="B189" i="8" s="1"/>
  <c r="B190" i="8" s="1"/>
  <c r="B191" i="8" s="1"/>
  <c r="B192" i="8" s="1"/>
  <c r="B193" i="8" s="1"/>
  <c r="B194" i="8" s="1"/>
  <c r="B195" i="8" s="1"/>
  <c r="B196" i="8" s="1"/>
  <c r="B197" i="8" s="1"/>
  <c r="B198" i="8" s="1"/>
  <c r="B199" i="8" s="1"/>
  <c r="B200" i="8" s="1"/>
  <c r="B201" i="8" s="1"/>
  <c r="B202" i="8" s="1"/>
  <c r="B203" i="8" s="1"/>
  <c r="B204" i="8" s="1"/>
  <c r="B205" i="8" s="1"/>
  <c r="B206" i="8" s="1"/>
  <c r="B207" i="8" s="1"/>
  <c r="B208" i="8" s="1"/>
  <c r="B209" i="8" s="1"/>
  <c r="B210" i="8" s="1"/>
  <c r="B211" i="8" s="1"/>
  <c r="B212" i="8" s="1"/>
  <c r="B213" i="8" s="1"/>
  <c r="B214" i="8" s="1"/>
  <c r="B215" i="8" s="1"/>
  <c r="B216" i="8" s="1"/>
  <c r="B217" i="8" s="1"/>
  <c r="B218" i="8" s="1"/>
  <c r="B219" i="8" s="1"/>
  <c r="B220" i="8" s="1"/>
  <c r="L196" i="8"/>
  <c r="L195" i="8"/>
  <c r="L194" i="8"/>
  <c r="L193" i="8"/>
  <c r="L192" i="8"/>
  <c r="L191" i="8"/>
  <c r="L190" i="8"/>
  <c r="L189" i="8"/>
  <c r="L188" i="8"/>
  <c r="L187" i="8"/>
  <c r="L186" i="8"/>
  <c r="B266" i="8" l="1"/>
  <c r="L9" i="8"/>
  <c r="L185" i="8"/>
  <c r="A1" i="9"/>
  <c r="L184" i="8"/>
  <c r="L183" i="8"/>
  <c r="L182" i="8"/>
  <c r="L181" i="8"/>
  <c r="L180" i="8"/>
  <c r="L179" i="8"/>
  <c r="L178" i="8"/>
  <c r="L177" i="8"/>
  <c r="I1" i="8" l="1"/>
  <c r="B6" i="9" s="1"/>
  <c r="L176" i="8"/>
  <c r="L175" i="8"/>
  <c r="L174" i="8"/>
  <c r="L173" i="8"/>
  <c r="L172" i="8"/>
  <c r="L171" i="8"/>
  <c r="L170" i="8"/>
  <c r="L169" i="8" l="1"/>
  <c r="L168" i="8"/>
  <c r="L167" i="8"/>
  <c r="L166" i="8"/>
  <c r="L165" i="8"/>
  <c r="L164" i="8"/>
  <c r="L163" i="8"/>
  <c r="L162" i="8" l="1"/>
  <c r="L161" i="8" l="1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 l="1"/>
  <c r="L142" i="8"/>
  <c r="L141" i="8"/>
  <c r="L99" i="8"/>
  <c r="L98" i="8"/>
  <c r="L97" i="8"/>
  <c r="L96" i="8"/>
  <c r="L95" i="8"/>
  <c r="L94" i="8"/>
  <c r="L93" i="8"/>
  <c r="L92" i="8"/>
  <c r="L91" i="8"/>
  <c r="L140" i="8" l="1"/>
  <c r="L139" i="8"/>
  <c r="L138" i="8"/>
  <c r="L137" i="8"/>
  <c r="L136" i="8"/>
  <c r="L135" i="8"/>
  <c r="L134" i="8" l="1"/>
  <c r="L133" i="8"/>
  <c r="L132" i="8"/>
  <c r="L131" i="8"/>
  <c r="L130" i="8"/>
  <c r="L129" i="8"/>
  <c r="L128" i="8" l="1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 l="1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7" i="8" l="1"/>
  <c r="L8" i="8"/>
  <c r="L71" i="8" l="1"/>
  <c r="L101" i="8"/>
  <c r="L100" i="8"/>
  <c r="L11" i="8" l="1"/>
  <c r="L10" i="8"/>
  <c r="B19" i="9" l="1"/>
  <c r="H19" i="9"/>
  <c r="K19" i="9" l="1"/>
  <c r="J19" i="9"/>
  <c r="G19" i="9"/>
  <c r="F19" i="9"/>
  <c r="E19" i="9"/>
  <c r="D19" i="9"/>
  <c r="C19" i="9"/>
  <c r="I19" i="9" l="1"/>
  <c r="L89" i="8" l="1"/>
  <c r="L88" i="8"/>
  <c r="L87" i="8"/>
  <c r="L86" i="8"/>
  <c r="L83" i="8"/>
  <c r="L82" i="8"/>
  <c r="L81" i="8"/>
  <c r="L90" i="8"/>
  <c r="L85" i="8"/>
  <c r="L84" i="8"/>
  <c r="L79" i="8"/>
  <c r="L80" i="8"/>
  <c r="L77" i="8"/>
  <c r="L74" i="8"/>
  <c r="L75" i="8"/>
  <c r="L73" i="8"/>
  <c r="L76" i="8"/>
  <c r="L78" i="8"/>
  <c r="L72" i="8"/>
  <c r="L69" i="8"/>
  <c r="L67" i="8"/>
  <c r="L68" i="8"/>
  <c r="L70" i="8"/>
  <c r="L55" i="8"/>
  <c r="L60" i="8"/>
  <c r="L38" i="8"/>
  <c r="L59" i="8"/>
  <c r="L52" i="8"/>
  <c r="L39" i="8"/>
  <c r="L58" i="8"/>
  <c r="L57" i="8"/>
  <c r="L51" i="8"/>
  <c r="L43" i="8"/>
  <c r="L46" i="8"/>
  <c r="L62" i="8"/>
  <c r="L42" i="8"/>
  <c r="L49" i="8"/>
  <c r="L63" i="8"/>
  <c r="L61" i="8"/>
  <c r="L44" i="8"/>
  <c r="L53" i="8"/>
  <c r="L50" i="8"/>
  <c r="L66" i="8"/>
  <c r="L65" i="8"/>
  <c r="L64" i="8"/>
  <c r="L56" i="8"/>
  <c r="L54" i="8"/>
  <c r="L48" i="8"/>
  <c r="L47" i="8"/>
  <c r="L45" i="8"/>
  <c r="L40" i="8"/>
  <c r="L41" i="8"/>
  <c r="L26" i="8"/>
  <c r="L21" i="8"/>
  <c r="L13" i="8"/>
  <c r="L25" i="8"/>
  <c r="L15" i="8"/>
  <c r="L17" i="8"/>
  <c r="L23" i="8"/>
  <c r="L33" i="8"/>
  <c r="L37" i="8"/>
  <c r="L28" i="8"/>
  <c r="L29" i="8"/>
  <c r="L20" i="8"/>
  <c r="L12" i="8"/>
  <c r="L14" i="8"/>
  <c r="L32" i="8"/>
  <c r="L24" i="8"/>
  <c r="L27" i="8"/>
  <c r="L22" i="8"/>
  <c r="L16" i="8"/>
  <c r="L18" i="8"/>
  <c r="L19" i="8"/>
  <c r="L35" i="8"/>
  <c r="L34" i="8"/>
  <c r="L31" i="8"/>
  <c r="L36" i="8"/>
  <c r="L30" i="8"/>
  <c r="I11" i="9"/>
  <c r="J11" i="9"/>
  <c r="E11" i="9"/>
  <c r="F11" i="9"/>
  <c r="D11" i="9"/>
  <c r="K11" i="9"/>
  <c r="G11" i="9"/>
  <c r="H11" i="9"/>
  <c r="C11" i="9"/>
  <c r="B11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Laszlo Szabo</author>
  </authors>
  <commentList>
    <comment ref="I1" authorId="0" shapeId="0" xr:uid="{B625EE23-3EA6-416C-9096-777C3830DABC}">
      <text>
        <r>
          <rPr>
            <b/>
            <sz val="10"/>
            <color indexed="81"/>
            <rFont val="Tahoma"/>
            <family val="2"/>
          </rPr>
          <t>Laszlo Szabo:</t>
        </r>
        <r>
          <rPr>
            <sz val="10"/>
            <color indexed="81"/>
            <rFont val="Tahoma"/>
            <family val="2"/>
          </rPr>
          <t xml:space="preserve">
Number of Certified Professionals</t>
        </r>
      </text>
    </comment>
  </commentList>
</comments>
</file>

<file path=xl/sharedStrings.xml><?xml version="1.0" encoding="utf-8"?>
<sst xmlns="http://schemas.openxmlformats.org/spreadsheetml/2006/main" count="1647" uniqueCount="392">
  <si>
    <r>
      <t>time</t>
    </r>
    <r>
      <rPr>
        <b/>
        <sz val="14"/>
        <color rgb="FF808080"/>
        <rFont val="Verdana"/>
        <family val="2"/>
      </rPr>
      <t>SSD®</t>
    </r>
  </si>
  <si>
    <t>Certificate Validity Check</t>
  </si>
  <si>
    <t>Please enter the data in one of the below fields</t>
  </si>
  <si>
    <t>Certificate number</t>
  </si>
  <si>
    <t>Candidate number</t>
  </si>
  <si>
    <t>Certificate</t>
  </si>
  <si>
    <t>Search by</t>
  </si>
  <si>
    <t>No.</t>
  </si>
  <si>
    <t>Class</t>
  </si>
  <si>
    <t>Domain</t>
  </si>
  <si>
    <t>Type</t>
  </si>
  <si>
    <t>Valid</t>
  </si>
  <si>
    <t>Info</t>
  </si>
  <si>
    <t>timeSSD_Certificates!</t>
  </si>
  <si>
    <t>Country</t>
  </si>
  <si>
    <t>Participant</t>
  </si>
  <si>
    <t>Competiton</t>
  </si>
  <si>
    <t>A</t>
  </si>
  <si>
    <t>Modified</t>
  </si>
  <si>
    <t>Bangladesh</t>
  </si>
  <si>
    <t>Registry of the Certificates</t>
  </si>
  <si>
    <t>Partner</t>
  </si>
  <si>
    <t>Contribution</t>
  </si>
  <si>
    <t>No</t>
  </si>
  <si>
    <t>Bulgaria</t>
  </si>
  <si>
    <t>use ' before numbers</t>
  </si>
  <si>
    <t>Practitioner</t>
  </si>
  <si>
    <t>Distribution</t>
  </si>
  <si>
    <t>Suspended</t>
  </si>
  <si>
    <t>China</t>
  </si>
  <si>
    <t xml:space="preserve">Certificate </t>
  </si>
  <si>
    <t>Candidate</t>
  </si>
  <si>
    <t>Certification Event</t>
  </si>
  <si>
    <t>Remark</t>
  </si>
  <si>
    <t>Recognition</t>
  </si>
  <si>
    <t>Exclusiv</t>
  </si>
  <si>
    <t>Withdrawn</t>
  </si>
  <si>
    <t>Egypt</t>
  </si>
  <si>
    <t>Serial No.</t>
  </si>
  <si>
    <t>Date</t>
  </si>
  <si>
    <t>Name</t>
  </si>
  <si>
    <t>Show</t>
  </si>
  <si>
    <t>Thank You</t>
  </si>
  <si>
    <t>in Apparel</t>
  </si>
  <si>
    <t>Yes</t>
  </si>
  <si>
    <t>Germany</t>
  </si>
  <si>
    <t>Millerson Ltd.</t>
  </si>
  <si>
    <t>Turkey</t>
  </si>
  <si>
    <t>Trainer</t>
  </si>
  <si>
    <t>Seminar</t>
  </si>
  <si>
    <t>Hong Kong</t>
  </si>
  <si>
    <t>Hosanna Resources</t>
  </si>
  <si>
    <t>Partner Contract</t>
  </si>
  <si>
    <t xml:space="preserve"> </t>
  </si>
  <si>
    <t>Training</t>
  </si>
  <si>
    <t>Hungary</t>
  </si>
  <si>
    <t>ADLRHAVEN0</t>
  </si>
  <si>
    <t>Webinar</t>
  </si>
  <si>
    <t>India</t>
  </si>
  <si>
    <t>Garments&amp;Textile Support (BD) Ltd.</t>
  </si>
  <si>
    <t>Workshop</t>
  </si>
  <si>
    <t>Myanmar</t>
  </si>
  <si>
    <t>ADLBXITIEN0</t>
  </si>
  <si>
    <t>North Macedonia</t>
  </si>
  <si>
    <t>Abdul Alim</t>
  </si>
  <si>
    <t>Implement productivity: standard methods with MTM-2 elements</t>
  </si>
  <si>
    <t>Pakistan</t>
  </si>
  <si>
    <t>Abdul Hossain</t>
  </si>
  <si>
    <t>Romania</t>
  </si>
  <si>
    <t>Abdus Satter</t>
  </si>
  <si>
    <t>Alim Shikder</t>
  </si>
  <si>
    <t>UAE</t>
  </si>
  <si>
    <t>Asaduzzaman</t>
  </si>
  <si>
    <t>Ukraine</t>
  </si>
  <si>
    <t>Aslam</t>
  </si>
  <si>
    <t>Belal Hossain</t>
  </si>
  <si>
    <t>Ekramul</t>
  </si>
  <si>
    <t>Emran Hossen</t>
  </si>
  <si>
    <t>Ershadul</t>
  </si>
  <si>
    <t>Golam Azom</t>
  </si>
  <si>
    <t>Hafizur</t>
  </si>
  <si>
    <t>Hasinur Rahman</t>
  </si>
  <si>
    <t>M.M.A.Kader Hashib</t>
  </si>
  <si>
    <t>Mahbubul Alam</t>
  </si>
  <si>
    <t>Manik Mia</t>
  </si>
  <si>
    <t>Masud Rana</t>
  </si>
  <si>
    <t>Maudud Ahmmad</t>
  </si>
  <si>
    <t>Mosaroff Hossain</t>
  </si>
  <si>
    <t>Muhamad Alam Siddique</t>
  </si>
  <si>
    <t>Nazmul Karim</t>
  </si>
  <si>
    <t>Rafiqul Islam</t>
  </si>
  <si>
    <t>Shariful Islam</t>
  </si>
  <si>
    <t>Shekh Jasim Uddin</t>
  </si>
  <si>
    <t>Sonatan Paul</t>
  </si>
  <si>
    <t>Washim</t>
  </si>
  <si>
    <t>Abdul</t>
  </si>
  <si>
    <t>Abdullah</t>
  </si>
  <si>
    <t>Arafat</t>
  </si>
  <si>
    <t xml:space="preserve">Asad </t>
  </si>
  <si>
    <t>Basar</t>
  </si>
  <si>
    <t>Chandan</t>
  </si>
  <si>
    <t>Haque</t>
  </si>
  <si>
    <t>Hasan Hafizur</t>
  </si>
  <si>
    <t>Hasibur</t>
  </si>
  <si>
    <t>Hasmat</t>
  </si>
  <si>
    <t>Hassan</t>
  </si>
  <si>
    <t>Hussain</t>
  </si>
  <si>
    <t>Joel Boidya</t>
  </si>
  <si>
    <t>Kanok</t>
  </si>
  <si>
    <t>Mijanur</t>
  </si>
  <si>
    <t>Monir</t>
  </si>
  <si>
    <t>Mosiur</t>
  </si>
  <si>
    <t>Nazmul</t>
  </si>
  <si>
    <t>Newas</t>
  </si>
  <si>
    <t>Nozmul</t>
  </si>
  <si>
    <t>Pragobindra</t>
  </si>
  <si>
    <t>Sahid Mia</t>
  </si>
  <si>
    <t>Sajedul</t>
  </si>
  <si>
    <t>Sanaul</t>
  </si>
  <si>
    <t>Shakil</t>
  </si>
  <si>
    <t>Shazzadul</t>
  </si>
  <si>
    <t>Sohag</t>
  </si>
  <si>
    <t>Towhid</t>
  </si>
  <si>
    <t>Wasim</t>
  </si>
  <si>
    <t>Matiur</t>
  </si>
  <si>
    <t>Ranuj</t>
  </si>
  <si>
    <t>Zahedul</t>
  </si>
  <si>
    <t>The Analyst Ltd.</t>
  </si>
  <si>
    <t xml:space="preserve">Aditya Mahapatra </t>
  </si>
  <si>
    <t>First place in the timeSSD® competition and
significant contributions to the timeSSD® educational development program</t>
  </si>
  <si>
    <t>Ankit Kumar</t>
  </si>
  <si>
    <t>participation in the timeSSD® competition and
significant contributions to the timeSSD® educational development program</t>
  </si>
  <si>
    <t>Ankit Saluja</t>
  </si>
  <si>
    <t>Ashwini Anand</t>
  </si>
  <si>
    <t>Bittu Kumar Singh</t>
  </si>
  <si>
    <t>Third place in the timeSSD® competition and
significant contributions to the timeSSD® educational development program</t>
  </si>
  <si>
    <t>Karan Sharma</t>
  </si>
  <si>
    <t>Priyabrata Mondal</t>
  </si>
  <si>
    <t>Second place in the timeSSD® competition and
significant contributions to the timeSSD® educational development program</t>
  </si>
  <si>
    <t>Prof. Dr. Prabir Jana</t>
  </si>
  <si>
    <t>for the initiative and hard work
on the timeSSD® educational development program</t>
  </si>
  <si>
    <t>Radhe Kumar</t>
  </si>
  <si>
    <t xml:space="preserve"> “Train the Students” webinar series Working method development practice with timeSSD® </t>
  </si>
  <si>
    <t xml:space="preserve">Ashish Gupta </t>
  </si>
  <si>
    <t xml:space="preserve">Ashwini Anand </t>
  </si>
  <si>
    <t>Bandi Beata Katalin</t>
  </si>
  <si>
    <t>Bandi Eva</t>
  </si>
  <si>
    <t xml:space="preserve">Harsh Joshi </t>
  </si>
  <si>
    <t xml:space="preserve">Karan Sharma </t>
  </si>
  <si>
    <t xml:space="preserve">Pragati Mohapatra </t>
  </si>
  <si>
    <t xml:space="preserve">Priyabrata Mondal </t>
  </si>
  <si>
    <t>Szoke Eszter</t>
  </si>
  <si>
    <t>4358802T</t>
  </si>
  <si>
    <t>004794358301</t>
  </si>
  <si>
    <t>Czira Martin</t>
  </si>
  <si>
    <t>4358801T</t>
  </si>
  <si>
    <t>000234297801</t>
  </si>
  <si>
    <t>Marthi Bela</t>
  </si>
  <si>
    <t>4361201P</t>
  </si>
  <si>
    <t>002024337601</t>
  </si>
  <si>
    <t>4361207P</t>
  </si>
  <si>
    <t>002014337601</t>
  </si>
  <si>
    <t>4361204P</t>
  </si>
  <si>
    <t>002124338001</t>
  </si>
  <si>
    <t>4361203P</t>
  </si>
  <si>
    <t>001924337201</t>
  </si>
  <si>
    <t>4361206P</t>
  </si>
  <si>
    <t>001934337201</t>
  </si>
  <si>
    <t>4361205P</t>
  </si>
  <si>
    <t>002084337701</t>
  </si>
  <si>
    <t>4361202P</t>
  </si>
  <si>
    <t>002034337601</t>
  </si>
  <si>
    <t>Factories Of Future Ltd.</t>
  </si>
  <si>
    <t>AECTTIB1EN0</t>
  </si>
  <si>
    <t>Prabir Jana</t>
  </si>
  <si>
    <t xml:space="preserve"> NIFT, timeSSD® training for Facuty Members</t>
  </si>
  <si>
    <t>Gangadhar Malik</t>
  </si>
  <si>
    <t>Nandkishore Baraik</t>
  </si>
  <si>
    <t>Pavan Godiawala</t>
  </si>
  <si>
    <t>Ankur Makhija</t>
  </si>
  <si>
    <t>Manoj Tiwari</t>
  </si>
  <si>
    <t>Yuvraj Garg</t>
  </si>
  <si>
    <t>Saurabh Chaturvedi</t>
  </si>
  <si>
    <t>Mohammad Umar</t>
  </si>
  <si>
    <t>Kamaljeet Singh </t>
  </si>
  <si>
    <t>Bikas Agrawal</t>
  </si>
  <si>
    <t>Ranjan Kumar Saha</t>
  </si>
  <si>
    <t>Ajit Khare</t>
  </si>
  <si>
    <t>Riju Jakhar</t>
  </si>
  <si>
    <t xml:space="preserve">Bikas Agarwal </t>
  </si>
  <si>
    <t xml:space="preserve">Jayant Kumar </t>
  </si>
  <si>
    <t xml:space="preserve">Sweta Jain </t>
  </si>
  <si>
    <t xml:space="preserve">Renjini G </t>
  </si>
  <si>
    <t>D. Samuel Wesley</t>
  </si>
  <si>
    <t xml:space="preserve">Amit Kumar Anjanee </t>
  </si>
  <si>
    <t xml:space="preserve">Dr. Rajani Jain </t>
  </si>
  <si>
    <t>Priyadarshini Veerabathula</t>
  </si>
  <si>
    <t xml:space="preserve">Muhilvannan N </t>
  </si>
  <si>
    <t xml:space="preserve">P. Chakravarthy </t>
  </si>
  <si>
    <t xml:space="preserve">Rajesh Kumar Jha </t>
  </si>
  <si>
    <t>Amit Kumar Phogat</t>
  </si>
  <si>
    <t>111</t>
  </si>
  <si>
    <t>Neetu Saini</t>
  </si>
  <si>
    <t>First place in the 2nd timeSSD® competition and 
significant contributions to the timeSSD® educational development program</t>
  </si>
  <si>
    <t>Candidate no. : in timeSSD® during the 2019 contest</t>
  </si>
  <si>
    <t>101</t>
  </si>
  <si>
    <t>Swati Joshi</t>
  </si>
  <si>
    <t>Second place in the 2nd timeSSD® competition and 
significant contributions to the timeSSD® educational development program</t>
  </si>
  <si>
    <t>110</t>
  </si>
  <si>
    <t>Ameesha Goel</t>
  </si>
  <si>
    <t>Third place in the 2nd timeSSD® competition and 
significant contributions to the timeSSD® educational development program</t>
  </si>
  <si>
    <t>122</t>
  </si>
  <si>
    <t>Anushka Girdhar</t>
  </si>
  <si>
    <t>participation in the 2nd timeSSD® competition and 
significant contributions to the timeSSD® educational development program</t>
  </si>
  <si>
    <t>119</t>
  </si>
  <si>
    <t>Tannishtha Maherda</t>
  </si>
  <si>
    <t>116</t>
  </si>
  <si>
    <t>Aashish Kumar</t>
  </si>
  <si>
    <t>Dipanwita Ray</t>
  </si>
  <si>
    <t>Mihir Garg</t>
  </si>
  <si>
    <t>4382301P</t>
  </si>
  <si>
    <t>005704364901</t>
  </si>
  <si>
    <t>4382302P</t>
  </si>
  <si>
    <t>005704364902</t>
  </si>
  <si>
    <t>4382303P</t>
  </si>
  <si>
    <t>005704364903</t>
  </si>
  <si>
    <t>4401201T</t>
  </si>
  <si>
    <t>002024337602</t>
  </si>
  <si>
    <t>Ramamurthy Mr</t>
  </si>
  <si>
    <t>"Learn to Calculate SMV using PMTS" webinar based workshop practice with timeSSD® - organized by TANTU</t>
  </si>
  <si>
    <t>Kishore Kumar</t>
  </si>
  <si>
    <t>Raghavendra Kulkarni</t>
  </si>
  <si>
    <t>Sunidhi Kumari Kumari</t>
  </si>
  <si>
    <t>Sharwan Kumar Verma</t>
  </si>
  <si>
    <t>Goran Demboski</t>
  </si>
  <si>
    <t>Lilia Grabovskaya</t>
  </si>
  <si>
    <t>Harry Schwarz</t>
  </si>
  <si>
    <t>Sheikh Amin Ahmed</t>
  </si>
  <si>
    <t>Ritcha Julka</t>
  </si>
  <si>
    <t>Bhaskar Ranjan Saha</t>
  </si>
  <si>
    <t>Maria Archip</t>
  </si>
  <si>
    <t>Zayar Oo</t>
  </si>
  <si>
    <t>Usama Gamal</t>
  </si>
  <si>
    <t xml:space="preserve">Liwei Cao </t>
  </si>
  <si>
    <t>Sathvik Bhat</t>
  </si>
  <si>
    <t>Abu Taleb</t>
  </si>
  <si>
    <t>NULL</t>
  </si>
  <si>
    <t>Muhammad Zakir Ali</t>
  </si>
  <si>
    <t>E M Ushan Amithirigala</t>
  </si>
  <si>
    <t>Waqar Ali Siddiqui</t>
  </si>
  <si>
    <t>Sarfaraz Bhatti</t>
  </si>
  <si>
    <t>Tabassum Naz</t>
  </si>
  <si>
    <t>Atif Mustafa</t>
  </si>
  <si>
    <t>Muhammad Junaid</t>
  </si>
  <si>
    <t>Ambreen Saeed</t>
  </si>
  <si>
    <t>timeSSD® User  Training (30 H)</t>
  </si>
  <si>
    <t>Remote, Artistic Milliners, Karachi</t>
  </si>
  <si>
    <t>E.M. Ushan Amithirigala</t>
  </si>
  <si>
    <t>4414801P</t>
  </si>
  <si>
    <t>4414802P</t>
  </si>
  <si>
    <t>4414803P</t>
  </si>
  <si>
    <t>4414804P</t>
  </si>
  <si>
    <t>4414805P</t>
  </si>
  <si>
    <t>4414806P</t>
  </si>
  <si>
    <t>4414807P</t>
  </si>
  <si>
    <t>008604401401</t>
  </si>
  <si>
    <t>008604401201</t>
  </si>
  <si>
    <t>008604401501</t>
  </si>
  <si>
    <t>008604401101</t>
  </si>
  <si>
    <t>008604401102</t>
  </si>
  <si>
    <t>008604401801</t>
  </si>
  <si>
    <t>008604401202</t>
  </si>
  <si>
    <t>L.A.SOORIYA THILAKA</t>
  </si>
  <si>
    <t>MONOTOSH SARKER</t>
  </si>
  <si>
    <t>MAHIDI MASUD SOYEB</t>
  </si>
  <si>
    <t>RESALAT JUBERI</t>
  </si>
  <si>
    <t>LEACH ALI</t>
  </si>
  <si>
    <t>Md.ZAKIR HOSSAIN</t>
  </si>
  <si>
    <t>PARVEZ MOHAMMAD JABED</t>
  </si>
  <si>
    <t>MD.IMRAN HOSSAIN</t>
  </si>
  <si>
    <t>timeSSD® User  Training (15 H)</t>
  </si>
  <si>
    <t>Remote, Aman Graphics &amp; Designs, Dhaka</t>
  </si>
  <si>
    <t>Sales</t>
  </si>
  <si>
    <t>ROKIBUL HASAN</t>
  </si>
  <si>
    <t>MD.NILOY PERVEZ</t>
  </si>
  <si>
    <t>MD.MONJURUL ISLAM MINTO</t>
  </si>
  <si>
    <t>Md.MAHFUZUR RAHMAN SAGAR</t>
  </si>
  <si>
    <t>timeSSD® User  Training (40 H)</t>
  </si>
  <si>
    <t>Remote, MG Apparel, Multan</t>
  </si>
  <si>
    <t>S.Nimal Karunathilake</t>
  </si>
  <si>
    <t>Zain ul Abideen</t>
  </si>
  <si>
    <t>Waqar Hussain</t>
  </si>
  <si>
    <t>Saqib Asharf</t>
  </si>
  <si>
    <t>M. Bilal</t>
  </si>
  <si>
    <t xml:space="preserve">Mudasir </t>
  </si>
  <si>
    <t>Numan</t>
  </si>
  <si>
    <t>4451102P</t>
  </si>
  <si>
    <t>4451101P</t>
  </si>
  <si>
    <t>4451103P</t>
  </si>
  <si>
    <t>4451104P</t>
  </si>
  <si>
    <t>4451105P</t>
  </si>
  <si>
    <t>Saqib Ashraf</t>
  </si>
  <si>
    <t>212994445505</t>
  </si>
  <si>
    <t>212994445501</t>
  </si>
  <si>
    <t>Numan Mannan</t>
  </si>
  <si>
    <t>212994445502</t>
  </si>
  <si>
    <t>Muhammad Mudassar</t>
  </si>
  <si>
    <t>212994445504</t>
  </si>
  <si>
    <t>Muhammad Bilal</t>
  </si>
  <si>
    <t>212994445503</t>
  </si>
  <si>
    <t>Agujas Training</t>
  </si>
  <si>
    <t>Colombia</t>
  </si>
  <si>
    <t>Agreement on e-mail and chat</t>
  </si>
  <si>
    <t>4477401T</t>
  </si>
  <si>
    <t>016854474101</t>
  </si>
  <si>
    <t>Jairo Alejandro Ufre</t>
  </si>
  <si>
    <t>018514500801</t>
  </si>
  <si>
    <t>018514500802</t>
  </si>
  <si>
    <t>018514500803</t>
  </si>
  <si>
    <t>4510501P</t>
  </si>
  <si>
    <t>Gabriela Elizabeth Paredes Caiza</t>
  </si>
  <si>
    <t>Nieto Guajan Andrea Estefania</t>
  </si>
  <si>
    <t>Ortega Guacalez Lila Guicela</t>
  </si>
  <si>
    <t>Ecuador</t>
  </si>
  <si>
    <t>Guatemala</t>
  </si>
  <si>
    <t>4510502P</t>
  </si>
  <si>
    <t>4510503P</t>
  </si>
  <si>
    <t>Empresas Pinto</t>
  </si>
  <si>
    <t>4516701P</t>
  </si>
  <si>
    <t>019654511701</t>
  </si>
  <si>
    <t>Diego José Hernández Cifuentes</t>
  </si>
  <si>
    <t>Jairo Ufre timeSSD® training</t>
  </si>
  <si>
    <t>Texfor / Zuntex</t>
  </si>
  <si>
    <t>4516702P</t>
  </si>
  <si>
    <t>4516703P</t>
  </si>
  <si>
    <t>4516704P</t>
  </si>
  <si>
    <t>4516705P</t>
  </si>
  <si>
    <t>019654511702</t>
  </si>
  <si>
    <t>019654511703</t>
  </si>
  <si>
    <t>019654511704</t>
  </si>
  <si>
    <t>019654511705</t>
  </si>
  <si>
    <t>Erick Iván Lickes Escobar</t>
  </si>
  <si>
    <t>Alvaro Raul Matias Fernandez</t>
  </si>
  <si>
    <t>Jhonny Raphael López Hernández</t>
  </si>
  <si>
    <t>Silvia Elizabeth Hernández Hernández</t>
  </si>
  <si>
    <t>v.1.11</t>
  </si>
  <si>
    <t>Certified Professionals</t>
  </si>
  <si>
    <t>4516801P</t>
  </si>
  <si>
    <t>019654511706</t>
  </si>
  <si>
    <t>José Luis Oxlaj Catalán</t>
  </si>
  <si>
    <t>Jhoelvis Ademar De Leon Garrido</t>
  </si>
  <si>
    <t>4541001P</t>
  </si>
  <si>
    <t>019654511707</t>
  </si>
  <si>
    <t>Amanda Menendez Asencio</t>
  </si>
  <si>
    <t>4541002P</t>
  </si>
  <si>
    <t>019654511708</t>
  </si>
  <si>
    <t>4541003P</t>
  </si>
  <si>
    <t>4541004P</t>
  </si>
  <si>
    <t>4541005P</t>
  </si>
  <si>
    <t>4541006P</t>
  </si>
  <si>
    <t>4541007P</t>
  </si>
  <si>
    <t>019654511709</t>
  </si>
  <si>
    <t>019654511710</t>
  </si>
  <si>
    <t>019654511711</t>
  </si>
  <si>
    <t>019654511712</t>
  </si>
  <si>
    <t>019654511713</t>
  </si>
  <si>
    <t>Lester Geovanni Cabrera Moldina</t>
  </si>
  <si>
    <t>Carlos Alberto Alva Gomez</t>
  </si>
  <si>
    <t>Mexic</t>
  </si>
  <si>
    <t>Ligia Veronica Diaz Virula</t>
  </si>
  <si>
    <t>Luis Enrique Dominguez Ramirez</t>
  </si>
  <si>
    <t>Mynor Rigoberto Pernillo Barahona</t>
  </si>
  <si>
    <t>019654511714</t>
  </si>
  <si>
    <t>Luis Enrique Garcia Lacayo</t>
  </si>
  <si>
    <t>4543601P</t>
  </si>
  <si>
    <t>Denmark</t>
  </si>
  <si>
    <t>Serbia</t>
  </si>
  <si>
    <t>4568801P</t>
  </si>
  <si>
    <t>021964564401</t>
  </si>
  <si>
    <t>Mostafa Mahmoud</t>
  </si>
  <si>
    <t>Aditya Mahapatra timeSSD® training</t>
  </si>
  <si>
    <t>Private, Marton Czira examined</t>
  </si>
  <si>
    <t>Ethiopia</t>
  </si>
  <si>
    <t>4573701P</t>
  </si>
  <si>
    <t>4573702P</t>
  </si>
  <si>
    <t>4573703P</t>
  </si>
  <si>
    <t>Angesom Nugese</t>
  </si>
  <si>
    <t>021964571301</t>
  </si>
  <si>
    <t>021964571302</t>
  </si>
  <si>
    <t>021964571303</t>
  </si>
  <si>
    <t>Meareg Aregawi</t>
  </si>
  <si>
    <t>Zsanett Varga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</si>
</sst>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#,##0.00;[Red]\-##,##0.00"/>
    <numFmt numFmtId="165" formatCode="[$-409]d\-mmm\-yy;@"/>
    <numFmt numFmtId="166" formatCode="##,##0;[Red]\-##,##0"/>
    <numFmt numFmtId="167" formatCode="0_);[Red]\(0\)"/>
  </numFmts>
  <fonts count="15">
    <font>
      <sz val="10"/>
      <name val="Arial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4"/>
      <color rgb="FF2FA1A1"/>
      <name val="Verdana"/>
      <family val="2"/>
    </font>
    <font>
      <b/>
      <sz val="14"/>
      <color rgb="FF808080"/>
      <name val="Verdana"/>
      <family val="2"/>
    </font>
    <font>
      <b/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color rgb="FF0000FF"/>
      <name val="Arial"/>
      <family val="2"/>
    </font>
    <font>
      <sz val="10"/>
      <color rgb="FFFF0000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ck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ck">
        <color auto="1"/>
      </right>
      <top style="double">
        <color auto="1"/>
      </top>
      <bottom/>
      <diagonal/>
    </border>
    <border>
      <left style="medium">
        <color auto="1"/>
      </left>
      <right style="thick">
        <color auto="1"/>
      </right>
      <top/>
      <bottom style="double">
        <color auto="1"/>
      </bottom>
      <diagonal/>
    </border>
    <border>
      <left style="thick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 style="thick">
        <color auto="1"/>
      </left>
      <right style="double">
        <color auto="1"/>
      </right>
      <top style="double">
        <color auto="1"/>
      </top>
      <bottom/>
      <diagonal/>
    </border>
    <border>
      <left style="thick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 style="thick">
        <color auto="1"/>
      </left>
      <right/>
      <top style="double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 style="thick">
        <color auto="1"/>
      </right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 style="thick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/>
      <right style="medium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ck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ck">
        <color auto="1"/>
      </right>
      <top style="double">
        <color auto="1"/>
      </top>
      <bottom/>
      <diagonal/>
    </border>
    <border>
      <left style="double">
        <color auto="1"/>
      </left>
      <right style="thick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17">
    <xf numFmtId="0" fontId="0" fillId="0" borderId="0" xfId="0"/>
    <xf numFmtId="164" fontId="2" fillId="0" borderId="0" xfId="0" applyNumberFormat="1" applyFont="1"/>
    <xf numFmtId="165" fontId="2" fillId="0" borderId="0" xfId="0" applyNumberFormat="1" applyFont="1"/>
    <xf numFmtId="165" fontId="4" fillId="0" borderId="0" xfId="0" applyNumberFormat="1" applyFont="1"/>
    <xf numFmtId="164" fontId="5" fillId="0" borderId="0" xfId="0" applyNumberFormat="1" applyFont="1"/>
    <xf numFmtId="164" fontId="5" fillId="2" borderId="0" xfId="0" applyNumberFormat="1" applyFont="1" applyFill="1"/>
    <xf numFmtId="164" fontId="8" fillId="2" borderId="1" xfId="0" applyNumberFormat="1" applyFont="1" applyFill="1" applyBorder="1"/>
    <xf numFmtId="164" fontId="8" fillId="2" borderId="3" xfId="0" applyNumberFormat="1" applyFont="1" applyFill="1" applyBorder="1"/>
    <xf numFmtId="164" fontId="5" fillId="2" borderId="2" xfId="0" applyNumberFormat="1" applyFont="1" applyFill="1" applyBorder="1"/>
    <xf numFmtId="164" fontId="2" fillId="3" borderId="0" xfId="0" applyNumberFormat="1" applyFont="1" applyFill="1"/>
    <xf numFmtId="164" fontId="4" fillId="0" borderId="0" xfId="0" applyNumberFormat="1" applyFont="1"/>
    <xf numFmtId="165" fontId="2" fillId="0" borderId="22" xfId="0" applyNumberFormat="1" applyFont="1" applyBorder="1"/>
    <xf numFmtId="164" fontId="2" fillId="3" borderId="23" xfId="0" applyNumberFormat="1" applyFont="1" applyFill="1" applyBorder="1"/>
    <xf numFmtId="164" fontId="2" fillId="3" borderId="24" xfId="0" applyNumberFormat="1" applyFont="1" applyFill="1" applyBorder="1"/>
    <xf numFmtId="164" fontId="2" fillId="0" borderId="26" xfId="0" applyNumberFormat="1" applyFont="1" applyBorder="1"/>
    <xf numFmtId="164" fontId="5" fillId="0" borderId="29" xfId="0" applyNumberFormat="1" applyFont="1" applyBorder="1"/>
    <xf numFmtId="165" fontId="2" fillId="0" borderId="32" xfId="0" applyNumberFormat="1" applyFont="1" applyBorder="1"/>
    <xf numFmtId="164" fontId="2" fillId="3" borderId="33" xfId="0" applyNumberFormat="1" applyFont="1" applyFill="1" applyBorder="1"/>
    <xf numFmtId="164" fontId="2" fillId="3" borderId="34" xfId="0" applyNumberFormat="1" applyFont="1" applyFill="1" applyBorder="1"/>
    <xf numFmtId="164" fontId="2" fillId="0" borderId="36" xfId="0" applyNumberFormat="1" applyFont="1" applyBorder="1"/>
    <xf numFmtId="164" fontId="5" fillId="0" borderId="39" xfId="0" applyNumberFormat="1" applyFont="1" applyBorder="1"/>
    <xf numFmtId="165" fontId="2" fillId="0" borderId="42" xfId="0" applyNumberFormat="1" applyFont="1" applyBorder="1"/>
    <xf numFmtId="164" fontId="2" fillId="3" borderId="43" xfId="0" applyNumberFormat="1" applyFont="1" applyFill="1" applyBorder="1"/>
    <xf numFmtId="164" fontId="2" fillId="3" borderId="44" xfId="0" applyNumberFormat="1" applyFont="1" applyFill="1" applyBorder="1"/>
    <xf numFmtId="164" fontId="2" fillId="0" borderId="46" xfId="0" applyNumberFormat="1" applyFont="1" applyBorder="1"/>
    <xf numFmtId="164" fontId="5" fillId="0" borderId="49" xfId="0" applyNumberFormat="1" applyFont="1" applyBorder="1"/>
    <xf numFmtId="166" fontId="2" fillId="0" borderId="20" xfId="0" applyNumberFormat="1" applyFont="1" applyBorder="1"/>
    <xf numFmtId="166" fontId="2" fillId="0" borderId="30" xfId="0" applyNumberFormat="1" applyFont="1" applyBorder="1"/>
    <xf numFmtId="166" fontId="2" fillId="0" borderId="40" xfId="0" applyNumberFormat="1" applyFont="1" applyBorder="1"/>
    <xf numFmtId="165" fontId="3" fillId="0" borderId="16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8" fillId="2" borderId="53" xfId="0" applyNumberFormat="1" applyFont="1" applyFill="1" applyBorder="1"/>
    <xf numFmtId="164" fontId="5" fillId="2" borderId="52" xfId="0" applyNumberFormat="1" applyFont="1" applyFill="1" applyBorder="1"/>
    <xf numFmtId="164" fontId="8" fillId="0" borderId="19" xfId="0" applyNumberFormat="1" applyFont="1" applyBorder="1" applyAlignment="1">
      <alignment horizontal="center" vertical="center"/>
    </xf>
    <xf numFmtId="164" fontId="5" fillId="3" borderId="26" xfId="0" applyNumberFormat="1" applyFont="1" applyFill="1" applyBorder="1"/>
    <xf numFmtId="164" fontId="5" fillId="3" borderId="36" xfId="0" applyNumberFormat="1" applyFont="1" applyFill="1" applyBorder="1"/>
    <xf numFmtId="164" fontId="5" fillId="3" borderId="46" xfId="0" applyNumberFormat="1" applyFont="1" applyFill="1" applyBorder="1"/>
    <xf numFmtId="164" fontId="5" fillId="3" borderId="0" xfId="0" applyNumberFormat="1" applyFont="1" applyFill="1"/>
    <xf numFmtId="164" fontId="5" fillId="4" borderId="0" xfId="0" applyNumberFormat="1" applyFont="1" applyFill="1"/>
    <xf numFmtId="164" fontId="5" fillId="4" borderId="27" xfId="0" applyNumberFormat="1" applyFont="1" applyFill="1" applyBorder="1"/>
    <xf numFmtId="164" fontId="5" fillId="4" borderId="37" xfId="0" applyNumberFormat="1" applyFont="1" applyFill="1" applyBorder="1"/>
    <xf numFmtId="164" fontId="5" fillId="4" borderId="47" xfId="0" applyNumberFormat="1" applyFont="1" applyFill="1" applyBorder="1"/>
    <xf numFmtId="164" fontId="3" fillId="0" borderId="18" xfId="0" applyNumberFormat="1" applyFont="1" applyBorder="1" applyAlignment="1">
      <alignment horizontal="center" vertical="center"/>
    </xf>
    <xf numFmtId="164" fontId="5" fillId="0" borderId="28" xfId="0" applyNumberFormat="1" applyFont="1" applyBorder="1"/>
    <xf numFmtId="164" fontId="5" fillId="0" borderId="38" xfId="0" applyNumberFormat="1" applyFont="1" applyBorder="1"/>
    <xf numFmtId="164" fontId="5" fillId="0" borderId="48" xfId="0" applyNumberFormat="1" applyFont="1" applyBorder="1"/>
    <xf numFmtId="165" fontId="2" fillId="0" borderId="0" xfId="0" applyNumberFormat="1" applyFont="1" applyProtection="1">
      <protection hidden="1"/>
    </xf>
    <xf numFmtId="164" fontId="2" fillId="0" borderId="0" xfId="0" applyNumberFormat="1" applyFont="1" applyProtection="1">
      <protection hidden="1"/>
    </xf>
    <xf numFmtId="164" fontId="1" fillId="0" borderId="0" xfId="0" applyNumberFormat="1" applyFont="1" applyProtection="1">
      <protection hidden="1"/>
    </xf>
    <xf numFmtId="167" fontId="6" fillId="0" borderId="0" xfId="0" applyNumberFormat="1" applyFont="1" applyProtection="1">
      <protection hidden="1"/>
    </xf>
    <xf numFmtId="164" fontId="9" fillId="0" borderId="0" xfId="0" applyNumberFormat="1" applyFont="1" applyProtection="1">
      <protection hidden="1"/>
    </xf>
    <xf numFmtId="164" fontId="5" fillId="0" borderId="0" xfId="0" applyNumberFormat="1" applyFont="1" applyProtection="1">
      <protection hidden="1"/>
    </xf>
    <xf numFmtId="164" fontId="1" fillId="0" borderId="58" xfId="0" applyNumberFormat="1" applyFont="1" applyBorder="1" applyAlignment="1" applyProtection="1">
      <alignment horizontal="center"/>
      <protection hidden="1"/>
    </xf>
    <xf numFmtId="164" fontId="1" fillId="0" borderId="4" xfId="0" applyNumberFormat="1" applyFont="1" applyBorder="1" applyProtection="1">
      <protection hidden="1"/>
    </xf>
    <xf numFmtId="164" fontId="2" fillId="0" borderId="4" xfId="0" applyNumberFormat="1" applyFont="1" applyBorder="1" applyProtection="1">
      <protection hidden="1"/>
    </xf>
    <xf numFmtId="164" fontId="3" fillId="0" borderId="65" xfId="0" applyNumberFormat="1" applyFont="1" applyBorder="1" applyAlignment="1" applyProtection="1">
      <alignment horizontal="center" vertical="center"/>
      <protection hidden="1"/>
    </xf>
    <xf numFmtId="164" fontId="3" fillId="0" borderId="64" xfId="0" applyNumberFormat="1" applyFont="1" applyBorder="1" applyAlignment="1" applyProtection="1">
      <alignment horizontal="center" vertical="center"/>
      <protection hidden="1"/>
    </xf>
    <xf numFmtId="164" fontId="3" fillId="0" borderId="61" xfId="0" applyNumberFormat="1" applyFont="1" applyBorder="1" applyAlignment="1" applyProtection="1">
      <alignment horizontal="center" vertical="center"/>
      <protection hidden="1"/>
    </xf>
    <xf numFmtId="0" fontId="5" fillId="0" borderId="0" xfId="0" quotePrefix="1" applyFont="1" applyProtection="1">
      <protection hidden="1"/>
    </xf>
    <xf numFmtId="166" fontId="5" fillId="0" borderId="0" xfId="0" applyNumberFormat="1" applyFont="1" applyProtection="1">
      <protection hidden="1"/>
    </xf>
    <xf numFmtId="166" fontId="11" fillId="0" borderId="0" xfId="0" applyNumberFormat="1" applyFont="1" applyProtection="1">
      <protection hidden="1"/>
    </xf>
    <xf numFmtId="1" fontId="1" fillId="0" borderId="67" xfId="0" applyNumberFormat="1" applyFont="1" applyBorder="1" applyAlignment="1" applyProtection="1">
      <alignment horizontal="center"/>
      <protection hidden="1"/>
    </xf>
    <xf numFmtId="1" fontId="2" fillId="0" borderId="0" xfId="0" applyNumberFormat="1" applyFont="1"/>
    <xf numFmtId="1" fontId="6" fillId="0" borderId="0" xfId="0" applyNumberFormat="1" applyFont="1"/>
    <xf numFmtId="1" fontId="3" fillId="0" borderId="6" xfId="0" applyNumberFormat="1" applyFont="1" applyBorder="1" applyAlignment="1">
      <alignment horizontal="center" vertical="center"/>
    </xf>
    <xf numFmtId="1" fontId="2" fillId="0" borderId="31" xfId="0" applyNumberFormat="1" applyFont="1" applyBorder="1"/>
    <xf numFmtId="1" fontId="2" fillId="0" borderId="41" xfId="0" applyNumberFormat="1" applyFont="1" applyBorder="1"/>
    <xf numFmtId="1" fontId="4" fillId="0" borderId="0" xfId="0" applyNumberFormat="1" applyFont="1"/>
    <xf numFmtId="1" fontId="3" fillId="0" borderId="5" xfId="0" applyNumberFormat="1" applyFont="1" applyBorder="1" applyAlignment="1">
      <alignment horizontal="center" vertical="center"/>
    </xf>
    <xf numFmtId="1" fontId="5" fillId="0" borderId="31" xfId="0" applyNumberFormat="1" applyFont="1" applyBorder="1"/>
    <xf numFmtId="164" fontId="5" fillId="0" borderId="36" xfId="0" applyNumberFormat="1" applyFont="1" applyBorder="1"/>
    <xf numFmtId="1" fontId="2" fillId="0" borderId="31" xfId="0" quotePrefix="1" applyNumberFormat="1" applyFont="1" applyBorder="1"/>
    <xf numFmtId="1" fontId="2" fillId="0" borderId="21" xfId="0" quotePrefix="1" applyNumberFormat="1" applyFont="1" applyBorder="1"/>
    <xf numFmtId="49" fontId="2" fillId="0" borderId="25" xfId="0" applyNumberFormat="1" applyFont="1" applyBorder="1"/>
    <xf numFmtId="49" fontId="2" fillId="0" borderId="35" xfId="0" applyNumberFormat="1" applyFont="1" applyBorder="1"/>
    <xf numFmtId="49" fontId="2" fillId="0" borderId="35" xfId="0" quotePrefix="1" applyNumberFormat="1" applyFont="1" applyBorder="1"/>
    <xf numFmtId="49" fontId="2" fillId="0" borderId="45" xfId="0" applyNumberFormat="1" applyFont="1" applyBorder="1"/>
    <xf numFmtId="1" fontId="12" fillId="0" borderId="0" xfId="0" applyNumberFormat="1" applyFont="1"/>
    <xf numFmtId="1" fontId="2" fillId="4" borderId="0" xfId="0" applyNumberFormat="1" applyFont="1" applyFill="1"/>
    <xf numFmtId="164" fontId="2" fillId="6" borderId="0" xfId="0" applyNumberFormat="1" applyFont="1" applyFill="1" applyProtection="1">
      <protection hidden="1"/>
    </xf>
    <xf numFmtId="166" fontId="2" fillId="6" borderId="0" xfId="0" applyNumberFormat="1" applyFont="1" applyFill="1" applyAlignment="1" applyProtection="1">
      <alignment horizontal="center"/>
      <protection hidden="1"/>
    </xf>
    <xf numFmtId="164" fontId="9" fillId="0" borderId="65" xfId="0" applyNumberFormat="1" applyFont="1" applyBorder="1" applyAlignment="1" applyProtection="1">
      <alignment horizontal="center"/>
      <protection hidden="1"/>
    </xf>
    <xf numFmtId="0" fontId="3" fillId="0" borderId="61" xfId="0" applyFont="1" applyBorder="1" applyAlignment="1" applyProtection="1">
      <alignment horizontal="center"/>
      <protection hidden="1"/>
    </xf>
    <xf numFmtId="0" fontId="3" fillId="0" borderId="62" xfId="0" applyFont="1" applyBorder="1" applyAlignment="1" applyProtection="1">
      <alignment horizontal="center"/>
      <protection hidden="1"/>
    </xf>
    <xf numFmtId="1" fontId="2" fillId="0" borderId="55" xfId="1" applyNumberFormat="1" applyFont="1" applyBorder="1" applyAlignment="1" applyProtection="1">
      <alignment horizontal="center" vertical="center" wrapText="1"/>
      <protection hidden="1"/>
    </xf>
    <xf numFmtId="1" fontId="2" fillId="0" borderId="59" xfId="1" applyNumberFormat="1" applyFont="1" applyBorder="1" applyAlignment="1" applyProtection="1">
      <alignment horizontal="center" vertical="center" wrapText="1"/>
      <protection hidden="1"/>
    </xf>
    <xf numFmtId="1" fontId="2" fillId="0" borderId="61" xfId="0" applyNumberFormat="1" applyFont="1" applyBorder="1" applyAlignment="1" applyProtection="1">
      <alignment horizontal="center"/>
      <protection hidden="1"/>
    </xf>
    <xf numFmtId="1" fontId="2" fillId="0" borderId="62" xfId="0" applyNumberFormat="1" applyFont="1" applyBorder="1" applyAlignment="1" applyProtection="1">
      <alignment horizontal="center"/>
      <protection hidden="1"/>
    </xf>
    <xf numFmtId="164" fontId="9" fillId="0" borderId="68" xfId="0" applyNumberFormat="1" applyFont="1" applyBorder="1" applyAlignment="1" applyProtection="1">
      <alignment horizontal="center"/>
      <protection hidden="1"/>
    </xf>
    <xf numFmtId="0" fontId="3" fillId="0" borderId="69" xfId="0" applyFont="1" applyBorder="1" applyAlignment="1" applyProtection="1">
      <alignment horizontal="center"/>
      <protection hidden="1"/>
    </xf>
    <xf numFmtId="1" fontId="2" fillId="5" borderId="70" xfId="0" quotePrefix="1" applyNumberFormat="1" applyFont="1" applyFill="1" applyBorder="1" applyAlignment="1" applyProtection="1">
      <alignment horizontal="center"/>
      <protection locked="0"/>
    </xf>
    <xf numFmtId="1" fontId="0" fillId="5" borderId="71" xfId="0" applyNumberFormat="1" applyFill="1" applyBorder="1" applyAlignment="1" applyProtection="1">
      <alignment horizontal="center"/>
      <protection locked="0"/>
    </xf>
    <xf numFmtId="49" fontId="1" fillId="5" borderId="70" xfId="0" quotePrefix="1" applyNumberFormat="1" applyFont="1" applyFill="1" applyBorder="1" applyAlignment="1" applyProtection="1">
      <alignment horizontal="center"/>
      <protection locked="0"/>
    </xf>
    <xf numFmtId="49" fontId="0" fillId="5" borderId="71" xfId="0" applyNumberFormat="1" applyFill="1" applyBorder="1" applyAlignment="1" applyProtection="1">
      <alignment horizontal="center"/>
      <protection locked="0"/>
    </xf>
    <xf numFmtId="1" fontId="2" fillId="0" borderId="54" xfId="1" applyNumberFormat="1" applyFont="1" applyBorder="1" applyAlignment="1" applyProtection="1">
      <alignment horizontal="left" vertical="center" wrapText="1"/>
      <protection hidden="1"/>
    </xf>
    <xf numFmtId="1" fontId="2" fillId="0" borderId="0" xfId="1" applyNumberFormat="1" applyFont="1" applyBorder="1" applyAlignment="1" applyProtection="1">
      <alignment horizontal="left" vertical="center" wrapText="1"/>
      <protection hidden="1"/>
    </xf>
    <xf numFmtId="1" fontId="2" fillId="0" borderId="56" xfId="1" applyNumberFormat="1" applyFont="1" applyBorder="1" applyAlignment="1" applyProtection="1">
      <alignment horizontal="left" vertical="center" wrapText="1"/>
      <protection hidden="1"/>
    </xf>
    <xf numFmtId="1" fontId="2" fillId="0" borderId="60" xfId="1" applyNumberFormat="1" applyFont="1" applyBorder="1" applyAlignment="1" applyProtection="1">
      <alignment horizontal="left" vertical="center" wrapText="1"/>
      <protection hidden="1"/>
    </xf>
    <xf numFmtId="1" fontId="2" fillId="0" borderId="5" xfId="1" applyNumberFormat="1" applyFont="1" applyBorder="1" applyAlignment="1" applyProtection="1">
      <alignment horizontal="left" vertical="center" wrapText="1"/>
      <protection hidden="1"/>
    </xf>
    <xf numFmtId="1" fontId="2" fillId="0" borderId="57" xfId="1" applyNumberFormat="1" applyFont="1" applyBorder="1" applyAlignment="1" applyProtection="1">
      <alignment horizontal="left" vertical="center" wrapText="1"/>
      <protection hidden="1"/>
    </xf>
    <xf numFmtId="164" fontId="9" fillId="0" borderId="63" xfId="0" applyNumberFormat="1" applyFont="1" applyBorder="1" applyAlignment="1" applyProtection="1">
      <alignment horizontal="center"/>
      <protection hidden="1"/>
    </xf>
    <xf numFmtId="1" fontId="2" fillId="0" borderId="2" xfId="1" applyNumberFormat="1" applyFont="1" applyBorder="1" applyAlignment="1" applyProtection="1">
      <alignment horizontal="center" vertical="center" wrapText="1"/>
      <protection hidden="1"/>
    </xf>
    <xf numFmtId="1" fontId="2" fillId="0" borderId="66" xfId="1" applyNumberFormat="1" applyFont="1" applyBorder="1" applyAlignment="1" applyProtection="1">
      <alignment horizontal="center" vertical="center" wrapText="1"/>
      <protection hidden="1"/>
    </xf>
    <xf numFmtId="1" fontId="2" fillId="0" borderId="0" xfId="1" applyNumberFormat="1" applyFont="1" applyBorder="1" applyAlignment="1" applyProtection="1">
      <alignment horizontal="center" vertical="center" wrapText="1"/>
      <protection hidden="1"/>
    </xf>
    <xf numFmtId="1" fontId="2" fillId="0" borderId="5" xfId="1" applyNumberFormat="1" applyFont="1" applyBorder="1" applyAlignment="1" applyProtection="1">
      <alignment horizontal="center" vertical="center" wrapText="1"/>
      <protection hidden="1"/>
    </xf>
    <xf numFmtId="164" fontId="3" fillId="0" borderId="13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67" fontId="3" fillId="0" borderId="10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64" fontId="3" fillId="0" borderId="50" xfId="0" applyNumberFormat="1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CCFFFF"/>
      <color rgb="FFFFFFCC"/>
      <color rgb="FF0000FF"/>
      <color rgb="FFCCFFCC"/>
      <color rgb="FF2FA1A1"/>
      <color rgb="FF808080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3C678-EC89-4302-A57B-B4689EDC4350}">
  <sheetPr>
    <pageSetUpPr fitToPage="1"/>
  </sheetPr>
  <dimension ref="A1:L19"/>
  <sheetViews>
    <sheetView tabSelected="1" zoomScaleNormal="100" workbookViewId="0">
      <selection activeCell="C11" sqref="C11:C17"/>
    </sheetView>
  </sheetViews>
  <sheetFormatPr defaultColWidth="9.08984375" defaultRowHeight="15.5"/>
  <cols>
    <col min="1" max="1" width="9.7265625" style="50" customWidth="1"/>
    <col min="2" max="2" width="19" style="50" customWidth="1"/>
    <col min="3" max="3" width="12.36328125" style="50" customWidth="1"/>
    <col min="4" max="4" width="13.81640625" style="50" customWidth="1"/>
    <col min="5" max="5" width="11.7265625" style="50" customWidth="1"/>
    <col min="6" max="6" width="12" style="50" customWidth="1"/>
    <col min="7" max="7" width="1.08984375" style="50" customWidth="1"/>
    <col min="8" max="8" width="12" style="50" customWidth="1"/>
    <col min="9" max="9" width="13.26953125" style="50" customWidth="1"/>
    <col min="10" max="10" width="14.08984375" style="50" customWidth="1"/>
    <col min="11" max="16384" width="9.08984375" style="50"/>
  </cols>
  <sheetData>
    <row r="1" spans="1:12">
      <c r="A1" s="48">
        <f ca="1">TODAY()</f>
        <v>45739</v>
      </c>
      <c r="B1" s="49" t="s">
        <v>345</v>
      </c>
    </row>
    <row r="2" spans="1:12">
      <c r="D2" s="49"/>
    </row>
    <row r="3" spans="1:12" ht="17.5">
      <c r="B3" s="51" t="s">
        <v>0</v>
      </c>
      <c r="F3" s="52" t="s">
        <v>1</v>
      </c>
      <c r="L3" s="53"/>
    </row>
    <row r="4" spans="1:12" ht="16" thickBot="1"/>
    <row r="5" spans="1:12" ht="16.5" thickTop="1" thickBot="1">
      <c r="B5" s="81" t="s">
        <v>346</v>
      </c>
      <c r="E5" s="83" t="s">
        <v>2</v>
      </c>
      <c r="F5" s="84"/>
      <c r="G5" s="84"/>
      <c r="H5" s="84"/>
      <c r="I5" s="85"/>
    </row>
    <row r="6" spans="1:12" ht="16.5" thickTop="1" thickBot="1">
      <c r="B6" s="82">
        <f ca="1">timeSSD_Certificates!$I$1</f>
        <v>1232</v>
      </c>
      <c r="E6" s="90" t="s">
        <v>3</v>
      </c>
      <c r="F6" s="91"/>
      <c r="G6" s="54"/>
      <c r="H6" s="90" t="s">
        <v>4</v>
      </c>
      <c r="I6" s="91"/>
    </row>
    <row r="7" spans="1:12" ht="16" thickBot="1">
      <c r="E7" s="92"/>
      <c r="F7" s="93"/>
      <c r="G7" s="63"/>
      <c r="H7" s="94"/>
      <c r="I7" s="95"/>
    </row>
    <row r="8" spans="1:12" ht="16.5" thickTop="1" thickBot="1"/>
    <row r="9" spans="1:12" ht="16.5" thickTop="1" thickBot="1">
      <c r="B9" s="83" t="s">
        <v>5</v>
      </c>
      <c r="C9" s="84"/>
      <c r="D9" s="84"/>
      <c r="E9" s="84"/>
      <c r="F9" s="84"/>
      <c r="G9" s="55"/>
      <c r="H9" s="56" t="s">
        <v>6</v>
      </c>
      <c r="I9" s="88" t="str">
        <f>IF(OR($E$7="",ISBLANK($E$7)),IF(OR($H$7="",ISBLANK($H$7)),"",$H$7),$E$7)</f>
        <v/>
      </c>
      <c r="J9" s="88"/>
      <c r="K9" s="89"/>
    </row>
    <row r="10" spans="1:12" ht="16.5" thickTop="1" thickBot="1">
      <c r="B10" s="57" t="s">
        <v>7</v>
      </c>
      <c r="C10" s="58" t="s">
        <v>8</v>
      </c>
      <c r="D10" s="58" t="s">
        <v>9</v>
      </c>
      <c r="E10" s="58" t="s">
        <v>10</v>
      </c>
      <c r="F10" s="59" t="s">
        <v>11</v>
      </c>
      <c r="G10" s="102" t="s">
        <v>12</v>
      </c>
      <c r="H10" s="84"/>
      <c r="I10" s="84"/>
      <c r="J10" s="84"/>
      <c r="K10" s="85"/>
    </row>
    <row r="11" spans="1:12" ht="16" thickTop="1">
      <c r="B11" s="86">
        <f ca="1">INDIRECT($A$19&amp;ADDRESS($I$19,B$19))</f>
        <v>0</v>
      </c>
      <c r="C11" s="103">
        <f t="shared" ref="C11:K11" ca="1" si="0">INDIRECT($A$19&amp;ADDRESS($I$19,C$19))</f>
        <v>0</v>
      </c>
      <c r="D11" s="103">
        <f t="shared" ca="1" si="0"/>
        <v>0</v>
      </c>
      <c r="E11" s="103">
        <f t="shared" ca="1" si="0"/>
        <v>0</v>
      </c>
      <c r="F11" s="105">
        <f t="shared" ca="1" si="0"/>
        <v>0</v>
      </c>
      <c r="G11" s="96" t="str">
        <f t="shared" ca="1" si="0"/>
        <v xml:space="preserve"> -  ID: </v>
      </c>
      <c r="H11" s="97">
        <f t="shared" ca="1" si="0"/>
        <v>0</v>
      </c>
      <c r="I11" s="97">
        <f t="shared" ca="1" si="0"/>
        <v>0</v>
      </c>
      <c r="J11" s="97">
        <f t="shared" ca="1" si="0"/>
        <v>0</v>
      </c>
      <c r="K11" s="98">
        <f t="shared" ca="1" si="0"/>
        <v>0</v>
      </c>
    </row>
    <row r="12" spans="1:12">
      <c r="B12" s="86"/>
      <c r="C12" s="103"/>
      <c r="D12" s="103"/>
      <c r="E12" s="103"/>
      <c r="F12" s="105"/>
      <c r="G12" s="96"/>
      <c r="H12" s="97"/>
      <c r="I12" s="97"/>
      <c r="J12" s="97"/>
      <c r="K12" s="98"/>
    </row>
    <row r="13" spans="1:12">
      <c r="B13" s="86"/>
      <c r="C13" s="103"/>
      <c r="D13" s="103"/>
      <c r="E13" s="103"/>
      <c r="F13" s="105"/>
      <c r="G13" s="96"/>
      <c r="H13" s="97"/>
      <c r="I13" s="97"/>
      <c r="J13" s="97"/>
      <c r="K13" s="98"/>
    </row>
    <row r="14" spans="1:12">
      <c r="B14" s="86"/>
      <c r="C14" s="103"/>
      <c r="D14" s="103"/>
      <c r="E14" s="103"/>
      <c r="F14" s="105"/>
      <c r="G14" s="96"/>
      <c r="H14" s="97"/>
      <c r="I14" s="97"/>
      <c r="J14" s="97"/>
      <c r="K14" s="98"/>
    </row>
    <row r="15" spans="1:12">
      <c r="B15" s="86"/>
      <c r="C15" s="103"/>
      <c r="D15" s="103"/>
      <c r="E15" s="103"/>
      <c r="F15" s="105"/>
      <c r="G15" s="96"/>
      <c r="H15" s="97"/>
      <c r="I15" s="97"/>
      <c r="J15" s="97"/>
      <c r="K15" s="98"/>
    </row>
    <row r="16" spans="1:12">
      <c r="B16" s="86"/>
      <c r="C16" s="103"/>
      <c r="D16" s="103"/>
      <c r="E16" s="103"/>
      <c r="F16" s="105"/>
      <c r="G16" s="96"/>
      <c r="H16" s="97"/>
      <c r="I16" s="97"/>
      <c r="J16" s="97"/>
      <c r="K16" s="98"/>
    </row>
    <row r="17" spans="1:11" ht="16" thickBot="1">
      <c r="B17" s="87"/>
      <c r="C17" s="104"/>
      <c r="D17" s="104"/>
      <c r="E17" s="104"/>
      <c r="F17" s="106"/>
      <c r="G17" s="99"/>
      <c r="H17" s="100"/>
      <c r="I17" s="100"/>
      <c r="J17" s="100"/>
      <c r="K17" s="101"/>
    </row>
    <row r="18" spans="1:11" ht="16" thickTop="1"/>
    <row r="19" spans="1:11" hidden="1">
      <c r="A19" s="60" t="s">
        <v>13</v>
      </c>
      <c r="B19" s="61">
        <f>COLUMN(timeSSD_Certificates!$C$6)</f>
        <v>3</v>
      </c>
      <c r="C19" s="61">
        <f>COLUMN(timeSSD_Certificates!$E$6)</f>
        <v>5</v>
      </c>
      <c r="D19" s="61">
        <f>COLUMN(timeSSD_Certificates!$F$6)</f>
        <v>6</v>
      </c>
      <c r="E19" s="61">
        <f>COLUMN(timeSSD_Certificates!$G$6)</f>
        <v>7</v>
      </c>
      <c r="F19" s="61">
        <f>COLUMN(timeSSD_Certificates!$H$6)</f>
        <v>8</v>
      </c>
      <c r="G19" s="61">
        <f>COLUMN(timeSSD_Certificates!$L$6)</f>
        <v>12</v>
      </c>
      <c r="H19" s="61">
        <f>ROW(timeSSD_Certificates!$C$6)</f>
        <v>6</v>
      </c>
      <c r="I19" s="62">
        <f>IF($E$7=$I$9,J19,K19)+H19</f>
        <v>231</v>
      </c>
      <c r="J19" s="61">
        <f>IFERROR(MATCH($I$9,timeSSD_Certificates!$C$7:$C$265,0),timeSSD_Certificates!$B$266+$H19)</f>
        <v>225</v>
      </c>
      <c r="K19" s="61">
        <f>IFERROR(MATCH($I$9,timeSSD_Certificates!$I$7:$I$265,0),timeSSD_Certificates!$B$266+$H19)</f>
        <v>225</v>
      </c>
    </row>
  </sheetData>
  <sheetProtection algorithmName="SHA-512" hashValue="PkFSq8FLk8fT5WMBNJRQRVEUzo8cEcE9KVgDyrE7b4SASOCjRkCgwqLNLp8y7Ze1A4QOURrEqnvf/q/sPBpUKg==" saltValue="ZIo/FnT4fLEmdElT6u9zJQ==" spinCount="100000" sheet="1" objects="1" scenarios="1"/>
  <mergeCells count="14">
    <mergeCell ref="E5:I5"/>
    <mergeCell ref="B11:B17"/>
    <mergeCell ref="I9:K9"/>
    <mergeCell ref="B9:F9"/>
    <mergeCell ref="E6:F6"/>
    <mergeCell ref="H6:I6"/>
    <mergeCell ref="E7:F7"/>
    <mergeCell ref="H7:I7"/>
    <mergeCell ref="G11:K17"/>
    <mergeCell ref="G10:K10"/>
    <mergeCell ref="C11:C17"/>
    <mergeCell ref="D11:D17"/>
    <mergeCell ref="E11:E17"/>
    <mergeCell ref="F11:F17"/>
  </mergeCells>
  <pageMargins left="0.74803149606299202" right="0.196850393700787" top="0.94488188976377996" bottom="1.25984251968504" header="0.31496062992126" footer="0.47244094488188998"/>
  <pageSetup paperSize="9" scale="74" fitToHeight="2" orientation="portrait" horizontalDpi="300" verticalDpi="300" r:id="rId1"/>
  <headerFooter differentFirst="1">
    <oddHeader>&amp;L&amp;G</oddHeader>
    <oddFooter>&amp;L&amp;12www.timessd.com&amp;Coffice@enedig.hu&amp;R&amp;8&amp;P / &amp;N</oddFooter>
    <firstHeader>&amp;L&amp;G&amp;C&amp;"Arial,Bold" 
 &amp;14&amp;K808080the new paradigm in&amp;K000000 &amp;K2FA1A1PMTS</firstHeader>
    <firstFooter>&amp;LEnedig Project Management Kft
1154 Budapest, Szerencs utca 172
Trade reg. 01-09-414400 ; 
Tax : HU32252952 ; 
Equity : 3.000.000 HUF&amp;Cwww.timessd.com
office@enedig.hu&amp;R&amp;6 5E88XP3NEN5 &amp;10
&amp;8&amp;P / &amp;N</first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70288-A8ED-490B-984A-FCBA78D69423}">
  <sheetPr>
    <pageSetUpPr fitToPage="1"/>
  </sheetPr>
  <dimension ref="B1:T267"/>
  <sheetViews>
    <sheetView zoomScaleNormal="100" workbookViewId="0">
      <pane xSplit="8190" ySplit="1930" topLeftCell="I210" activePane="bottomLeft"/>
      <selection activeCell="D1" sqref="D1"/>
      <selection pane="topRight" activeCell="D2" sqref="D2"/>
      <selection pane="bottomLeft" activeCell="C225" sqref="C225"/>
      <selection pane="bottomRight" activeCell="I224" sqref="I224"/>
    </sheetView>
  </sheetViews>
  <sheetFormatPr defaultColWidth="9.08984375" defaultRowHeight="12.5"/>
  <cols>
    <col min="1" max="1" width="3.7265625" style="1" customWidth="1"/>
    <col min="2" max="2" width="5.36328125" style="1" customWidth="1"/>
    <col min="3" max="3" width="11" style="64" customWidth="1"/>
    <col min="4" max="4" width="9.81640625" style="2" customWidth="1"/>
    <col min="5" max="5" width="10.36328125" style="9" customWidth="1"/>
    <col min="6" max="6" width="11.6328125" style="9" customWidth="1"/>
    <col min="7" max="7" width="9" style="9" customWidth="1"/>
    <col min="8" max="8" width="9.90625" style="9" customWidth="1"/>
    <col min="9" max="9" width="20.08984375" style="64" customWidth="1"/>
    <col min="10" max="10" width="29.1796875" style="1" customWidth="1"/>
    <col min="11" max="11" width="9" style="39" customWidth="1"/>
    <col min="12" max="12" width="20.7265625" style="40" customWidth="1"/>
    <col min="13" max="13" width="21" style="4" customWidth="1"/>
    <col min="14" max="14" width="31.08984375" style="4" customWidth="1"/>
    <col min="15" max="15" width="9.08984375" style="1"/>
    <col min="16" max="16" width="8.36328125" style="4" bestFit="1" customWidth="1"/>
    <col min="17" max="17" width="8.36328125" style="4" customWidth="1"/>
    <col min="18" max="19" width="9.08984375" style="4"/>
    <col min="20" max="20" width="14.26953125" style="4" customWidth="1"/>
    <col min="21" max="16384" width="9.08984375" style="1"/>
  </cols>
  <sheetData>
    <row r="1" spans="2:20">
      <c r="B1" s="2"/>
      <c r="D1" s="2">
        <v>45739</v>
      </c>
      <c r="E1" s="1"/>
      <c r="F1" s="1"/>
      <c r="G1" s="1"/>
      <c r="H1" s="1"/>
      <c r="I1" s="80">
        <f ca="1">ROUND((TODAY()-$D1)/7,0)*3+1013+MAX(B:B)</f>
        <v>1232</v>
      </c>
      <c r="K1" s="4"/>
      <c r="L1" s="4"/>
      <c r="P1" s="6" t="s">
        <v>8</v>
      </c>
      <c r="Q1" s="7" t="s">
        <v>9</v>
      </c>
      <c r="R1" s="7" t="s">
        <v>10</v>
      </c>
      <c r="S1" s="6" t="s">
        <v>11</v>
      </c>
      <c r="T1" s="33" t="s">
        <v>14</v>
      </c>
    </row>
    <row r="2" spans="2:20">
      <c r="E2" s="1"/>
      <c r="F2" s="1"/>
      <c r="G2" s="1"/>
      <c r="H2" s="1"/>
      <c r="K2" s="4"/>
      <c r="L2" s="4"/>
      <c r="P2" s="5" t="s">
        <v>15</v>
      </c>
      <c r="Q2" s="8" t="s">
        <v>16</v>
      </c>
      <c r="R2" s="8" t="s">
        <v>17</v>
      </c>
      <c r="S2" s="5" t="s">
        <v>18</v>
      </c>
      <c r="T2" s="34" t="s">
        <v>19</v>
      </c>
    </row>
    <row r="3" spans="2:20" ht="18">
      <c r="C3" s="65" t="s">
        <v>0</v>
      </c>
      <c r="D3" s="3"/>
      <c r="E3" s="10" t="s">
        <v>20</v>
      </c>
      <c r="F3" s="10"/>
      <c r="G3" s="10"/>
      <c r="H3" s="10"/>
      <c r="I3" s="69"/>
      <c r="K3" s="4"/>
      <c r="L3" s="4"/>
      <c r="P3" s="5" t="s">
        <v>21</v>
      </c>
      <c r="Q3" s="8" t="s">
        <v>22</v>
      </c>
      <c r="R3" s="8"/>
      <c r="S3" s="5" t="s">
        <v>23</v>
      </c>
      <c r="T3" s="34" t="s">
        <v>24</v>
      </c>
    </row>
    <row r="4" spans="2:20" ht="13" thickBot="1">
      <c r="E4" s="1"/>
      <c r="F4" s="1"/>
      <c r="G4" s="1"/>
      <c r="H4" s="1"/>
      <c r="I4" s="79" t="s">
        <v>25</v>
      </c>
      <c r="K4" s="4"/>
      <c r="L4" s="4"/>
      <c r="P4" s="5" t="s">
        <v>26</v>
      </c>
      <c r="Q4" s="8" t="s">
        <v>27</v>
      </c>
      <c r="R4" s="8"/>
      <c r="S4" s="5" t="s">
        <v>28</v>
      </c>
      <c r="T4" s="34" t="s">
        <v>29</v>
      </c>
    </row>
    <row r="5" spans="2:20" ht="13.5" thickTop="1">
      <c r="B5" s="115" t="s">
        <v>7</v>
      </c>
      <c r="C5" s="110" t="s">
        <v>30</v>
      </c>
      <c r="D5" s="108"/>
      <c r="E5" s="108"/>
      <c r="F5" s="108"/>
      <c r="G5" s="108"/>
      <c r="H5" s="109"/>
      <c r="I5" s="107" t="s">
        <v>31</v>
      </c>
      <c r="J5" s="108"/>
      <c r="K5" s="108"/>
      <c r="L5" s="109"/>
      <c r="M5" s="111" t="s">
        <v>32</v>
      </c>
      <c r="N5" s="113" t="s">
        <v>33</v>
      </c>
      <c r="P5" s="5" t="s">
        <v>34</v>
      </c>
      <c r="Q5" s="8" t="s">
        <v>35</v>
      </c>
      <c r="R5" s="8"/>
      <c r="S5" s="5" t="s">
        <v>36</v>
      </c>
      <c r="T5" s="34" t="s">
        <v>311</v>
      </c>
    </row>
    <row r="6" spans="2:20" ht="13.5" thickBot="1">
      <c r="B6" s="116"/>
      <c r="C6" s="66" t="s">
        <v>38</v>
      </c>
      <c r="D6" s="29" t="s">
        <v>39</v>
      </c>
      <c r="E6" s="30" t="s">
        <v>8</v>
      </c>
      <c r="F6" s="30" t="s">
        <v>9</v>
      </c>
      <c r="G6" s="31" t="s">
        <v>10</v>
      </c>
      <c r="H6" s="31" t="s">
        <v>11</v>
      </c>
      <c r="I6" s="70" t="s">
        <v>7</v>
      </c>
      <c r="J6" s="32" t="s">
        <v>40</v>
      </c>
      <c r="K6" s="35" t="s">
        <v>14</v>
      </c>
      <c r="L6" s="44" t="s">
        <v>41</v>
      </c>
      <c r="M6" s="112"/>
      <c r="N6" s="114"/>
      <c r="P6" s="5" t="s">
        <v>42</v>
      </c>
      <c r="Q6" s="8" t="s">
        <v>43</v>
      </c>
      <c r="R6" s="8"/>
      <c r="S6" s="5" t="s">
        <v>44</v>
      </c>
      <c r="T6" s="34" t="s">
        <v>375</v>
      </c>
    </row>
    <row r="7" spans="2:20" ht="13" thickTop="1">
      <c r="B7" s="26">
        <v>1</v>
      </c>
      <c r="C7" s="74">
        <v>1497</v>
      </c>
      <c r="D7" s="11">
        <v>42900</v>
      </c>
      <c r="E7" s="12" t="s">
        <v>21</v>
      </c>
      <c r="F7" s="12" t="s">
        <v>27</v>
      </c>
      <c r="G7" s="13"/>
      <c r="H7" s="13" t="s">
        <v>36</v>
      </c>
      <c r="I7" s="75"/>
      <c r="J7" s="14" t="s">
        <v>46</v>
      </c>
      <c r="K7" s="36" t="s">
        <v>47</v>
      </c>
      <c r="L7" s="41" t="str">
        <f>"Not Valid : "&amp;$J7&amp;","&amp;$K7</f>
        <v>Not Valid : Millerson Ltd.,Turkey</v>
      </c>
      <c r="M7" s="45"/>
      <c r="N7" s="15"/>
      <c r="P7" s="5" t="s">
        <v>48</v>
      </c>
      <c r="Q7" s="8" t="s">
        <v>282</v>
      </c>
      <c r="R7" s="8"/>
      <c r="S7" s="5"/>
      <c r="T7" s="34" t="s">
        <v>323</v>
      </c>
    </row>
    <row r="8" spans="2:20">
      <c r="B8" s="27">
        <f>IF(OR(ISBLANK(C8),C8=""),"",B7+1)</f>
        <v>2</v>
      </c>
      <c r="C8" s="67">
        <v>1583</v>
      </c>
      <c r="D8" s="16">
        <v>43039</v>
      </c>
      <c r="E8" s="17" t="s">
        <v>21</v>
      </c>
      <c r="F8" s="17" t="s">
        <v>35</v>
      </c>
      <c r="G8" s="18"/>
      <c r="H8" s="18" t="s">
        <v>36</v>
      </c>
      <c r="I8" s="76"/>
      <c r="J8" s="19" t="s">
        <v>51</v>
      </c>
      <c r="K8" s="37" t="s">
        <v>19</v>
      </c>
      <c r="L8" s="42" t="str">
        <f>"Not Valid : Contact Partner "&amp;$J8&amp;","&amp;$K8</f>
        <v>Not Valid : Contact Partner Hosanna Resources,Bangladesh</v>
      </c>
      <c r="M8" s="46" t="s">
        <v>52</v>
      </c>
      <c r="N8" s="20" t="s">
        <v>53</v>
      </c>
      <c r="P8" s="5"/>
      <c r="Q8" s="8" t="s">
        <v>49</v>
      </c>
      <c r="R8" s="8"/>
      <c r="S8" s="5"/>
      <c r="T8" s="34" t="s">
        <v>37</v>
      </c>
    </row>
    <row r="9" spans="2:20">
      <c r="B9" s="27">
        <f t="shared" ref="B9:B72" si="0">IF(OR(ISBLANK(C9),C9=""),"",B8+1)</f>
        <v>3</v>
      </c>
      <c r="C9" s="71" t="s">
        <v>56</v>
      </c>
      <c r="D9" s="16">
        <v>43039</v>
      </c>
      <c r="E9" s="17" t="s">
        <v>21</v>
      </c>
      <c r="F9" s="17" t="s">
        <v>35</v>
      </c>
      <c r="G9" s="18"/>
      <c r="H9" s="18" t="s">
        <v>23</v>
      </c>
      <c r="I9" s="76"/>
      <c r="J9" s="19" t="s">
        <v>51</v>
      </c>
      <c r="K9" s="37" t="s">
        <v>19</v>
      </c>
      <c r="L9" s="42" t="str">
        <f>"Not Valid : Contact Partner "&amp;$J9&amp;","&amp;$K9</f>
        <v>Not Valid : Contact Partner Hosanna Resources,Bangladesh</v>
      </c>
      <c r="M9" s="46"/>
      <c r="N9" s="20"/>
      <c r="P9" s="5"/>
      <c r="Q9" s="8" t="s">
        <v>54</v>
      </c>
      <c r="R9" s="8"/>
      <c r="S9" s="5"/>
      <c r="T9" s="34" t="s">
        <v>382</v>
      </c>
    </row>
    <row r="10" spans="2:20">
      <c r="B10" s="27">
        <f t="shared" si="0"/>
        <v>4</v>
      </c>
      <c r="C10" s="67">
        <v>1776</v>
      </c>
      <c r="D10" s="16">
        <v>43225</v>
      </c>
      <c r="E10" s="17" t="s">
        <v>21</v>
      </c>
      <c r="F10" s="17" t="s">
        <v>27</v>
      </c>
      <c r="G10" s="18"/>
      <c r="H10" s="18" t="s">
        <v>36</v>
      </c>
      <c r="I10" s="76"/>
      <c r="J10" s="72" t="s">
        <v>59</v>
      </c>
      <c r="K10" s="37" t="s">
        <v>19</v>
      </c>
      <c r="L10" s="42" t="str">
        <f>"Not Valid "&amp;$J10</f>
        <v>Not Valid Garments&amp;Textile Support (BD) Ltd.</v>
      </c>
      <c r="M10" s="46"/>
      <c r="N10" s="20"/>
      <c r="P10" s="5"/>
      <c r="Q10" s="8" t="s">
        <v>57</v>
      </c>
      <c r="R10" s="8"/>
      <c r="S10" s="5"/>
      <c r="T10" s="34" t="s">
        <v>45</v>
      </c>
    </row>
    <row r="11" spans="2:20">
      <c r="B11" s="27">
        <f t="shared" si="0"/>
        <v>5</v>
      </c>
      <c r="C11" s="71" t="s">
        <v>62</v>
      </c>
      <c r="D11" s="16">
        <v>43225</v>
      </c>
      <c r="E11" s="17" t="s">
        <v>21</v>
      </c>
      <c r="F11" s="17" t="s">
        <v>27</v>
      </c>
      <c r="G11" s="18"/>
      <c r="H11" s="18" t="s">
        <v>36</v>
      </c>
      <c r="I11" s="76"/>
      <c r="J11" s="72" t="s">
        <v>59</v>
      </c>
      <c r="K11" s="37" t="s">
        <v>19</v>
      </c>
      <c r="L11" s="42" t="str">
        <f>"Not Valid "&amp;$J11</f>
        <v>Not Valid Garments&amp;Textile Support (BD) Ltd.</v>
      </c>
      <c r="M11" s="46"/>
      <c r="N11" s="20"/>
      <c r="P11" s="5"/>
      <c r="Q11" s="8" t="s">
        <v>60</v>
      </c>
      <c r="R11" s="8"/>
      <c r="S11" s="5"/>
      <c r="T11" s="34" t="s">
        <v>324</v>
      </c>
    </row>
    <row r="12" spans="2:20">
      <c r="B12" s="27">
        <f t="shared" si="0"/>
        <v>6</v>
      </c>
      <c r="C12" s="67">
        <v>1884</v>
      </c>
      <c r="D12" s="16">
        <v>43291</v>
      </c>
      <c r="E12" s="17" t="s">
        <v>15</v>
      </c>
      <c r="F12" s="17" t="s">
        <v>60</v>
      </c>
      <c r="G12" s="18"/>
      <c r="H12" s="18" t="s">
        <v>44</v>
      </c>
      <c r="I12" s="76"/>
      <c r="J12" s="19" t="s">
        <v>64</v>
      </c>
      <c r="K12" s="37" t="s">
        <v>19</v>
      </c>
      <c r="L12" s="42" t="str">
        <f t="shared" ref="L12:L43" si="1">J12&amp;"-"&amp;M12</f>
        <v>Abdul Alim-Implement productivity: standard methods with MTM-2 elements</v>
      </c>
      <c r="M12" s="46" t="s">
        <v>65</v>
      </c>
      <c r="N12" s="20" t="s">
        <v>53</v>
      </c>
      <c r="P12" s="5"/>
      <c r="Q12" s="8"/>
      <c r="R12" s="8"/>
      <c r="S12" s="5"/>
      <c r="T12" s="34" t="s">
        <v>50</v>
      </c>
    </row>
    <row r="13" spans="2:20">
      <c r="B13" s="27">
        <f t="shared" si="0"/>
        <v>7</v>
      </c>
      <c r="C13" s="67">
        <v>1894</v>
      </c>
      <c r="D13" s="16">
        <v>43291</v>
      </c>
      <c r="E13" s="17" t="s">
        <v>15</v>
      </c>
      <c r="F13" s="17" t="s">
        <v>60</v>
      </c>
      <c r="G13" s="18"/>
      <c r="H13" s="18" t="s">
        <v>44</v>
      </c>
      <c r="I13" s="76"/>
      <c r="J13" s="19" t="s">
        <v>67</v>
      </c>
      <c r="K13" s="37" t="s">
        <v>19</v>
      </c>
      <c r="L13" s="42" t="str">
        <f t="shared" si="1"/>
        <v>Abdul Hossain-Implement productivity: standard methods with MTM-2 elements</v>
      </c>
      <c r="M13" s="46" t="s">
        <v>65</v>
      </c>
      <c r="N13" s="20" t="s">
        <v>53</v>
      </c>
      <c r="P13" s="5"/>
      <c r="Q13" s="8"/>
      <c r="R13" s="8"/>
      <c r="S13" s="5"/>
      <c r="T13" s="34" t="s">
        <v>55</v>
      </c>
    </row>
    <row r="14" spans="2:20">
      <c r="B14" s="27">
        <f t="shared" si="0"/>
        <v>8</v>
      </c>
      <c r="C14" s="67">
        <v>1883</v>
      </c>
      <c r="D14" s="16">
        <v>43291</v>
      </c>
      <c r="E14" s="17" t="s">
        <v>15</v>
      </c>
      <c r="F14" s="17" t="s">
        <v>60</v>
      </c>
      <c r="G14" s="18"/>
      <c r="H14" s="18" t="s">
        <v>44</v>
      </c>
      <c r="I14" s="76"/>
      <c r="J14" s="19" t="s">
        <v>69</v>
      </c>
      <c r="K14" s="37" t="s">
        <v>19</v>
      </c>
      <c r="L14" s="42" t="str">
        <f t="shared" si="1"/>
        <v>Abdus Satter-Implement productivity: standard methods with MTM-2 elements</v>
      </c>
      <c r="M14" s="46" t="s">
        <v>65</v>
      </c>
      <c r="N14" s="20" t="s">
        <v>53</v>
      </c>
      <c r="P14" s="5"/>
      <c r="Q14" s="8"/>
      <c r="R14" s="8"/>
      <c r="S14" s="5"/>
      <c r="T14" s="34" t="s">
        <v>58</v>
      </c>
    </row>
    <row r="15" spans="2:20">
      <c r="B15" s="27">
        <f t="shared" si="0"/>
        <v>9</v>
      </c>
      <c r="C15" s="67">
        <v>1892</v>
      </c>
      <c r="D15" s="16">
        <v>43291</v>
      </c>
      <c r="E15" s="17" t="s">
        <v>15</v>
      </c>
      <c r="F15" s="17" t="s">
        <v>60</v>
      </c>
      <c r="G15" s="18"/>
      <c r="H15" s="18" t="s">
        <v>44</v>
      </c>
      <c r="I15" s="76"/>
      <c r="J15" s="19" t="s">
        <v>70</v>
      </c>
      <c r="K15" s="37" t="s">
        <v>19</v>
      </c>
      <c r="L15" s="42" t="str">
        <f t="shared" si="1"/>
        <v>Alim Shikder-Implement productivity: standard methods with MTM-2 elements</v>
      </c>
      <c r="M15" s="46" t="s">
        <v>65</v>
      </c>
      <c r="N15" s="20" t="s">
        <v>53</v>
      </c>
      <c r="P15" s="5"/>
      <c r="Q15" s="8"/>
      <c r="R15" s="8"/>
      <c r="S15" s="5"/>
      <c r="T15" s="34" t="s">
        <v>368</v>
      </c>
    </row>
    <row r="16" spans="2:20">
      <c r="B16" s="27">
        <f t="shared" si="0"/>
        <v>10</v>
      </c>
      <c r="C16" s="67">
        <v>1878</v>
      </c>
      <c r="D16" s="16">
        <v>43291</v>
      </c>
      <c r="E16" s="17" t="s">
        <v>15</v>
      </c>
      <c r="F16" s="17" t="s">
        <v>60</v>
      </c>
      <c r="G16" s="18"/>
      <c r="H16" s="18" t="s">
        <v>44</v>
      </c>
      <c r="I16" s="76"/>
      <c r="J16" s="19" t="s">
        <v>72</v>
      </c>
      <c r="K16" s="37" t="s">
        <v>19</v>
      </c>
      <c r="L16" s="42" t="str">
        <f t="shared" si="1"/>
        <v>Asaduzzaman-Implement productivity: standard methods with MTM-2 elements</v>
      </c>
      <c r="M16" s="46" t="s">
        <v>65</v>
      </c>
      <c r="N16" s="20" t="s">
        <v>53</v>
      </c>
      <c r="P16" s="5"/>
      <c r="Q16" s="8"/>
      <c r="R16" s="8"/>
      <c r="S16" s="5"/>
      <c r="T16" s="34" t="s">
        <v>61</v>
      </c>
    </row>
    <row r="17" spans="2:20">
      <c r="B17" s="27">
        <f t="shared" si="0"/>
        <v>11</v>
      </c>
      <c r="C17" s="67">
        <v>1891</v>
      </c>
      <c r="D17" s="16">
        <v>43291</v>
      </c>
      <c r="E17" s="17" t="s">
        <v>15</v>
      </c>
      <c r="F17" s="17" t="s">
        <v>60</v>
      </c>
      <c r="G17" s="18"/>
      <c r="H17" s="18" t="s">
        <v>44</v>
      </c>
      <c r="I17" s="76"/>
      <c r="J17" s="19" t="s">
        <v>74</v>
      </c>
      <c r="K17" s="37" t="s">
        <v>19</v>
      </c>
      <c r="L17" s="42" t="str">
        <f t="shared" si="1"/>
        <v>Aslam-Implement productivity: standard methods with MTM-2 elements</v>
      </c>
      <c r="M17" s="46" t="s">
        <v>65</v>
      </c>
      <c r="N17" s="20" t="s">
        <v>53</v>
      </c>
      <c r="T17" s="34" t="s">
        <v>63</v>
      </c>
    </row>
    <row r="18" spans="2:20">
      <c r="B18" s="27">
        <f t="shared" si="0"/>
        <v>12</v>
      </c>
      <c r="C18" s="67">
        <v>1877</v>
      </c>
      <c r="D18" s="16">
        <v>43291</v>
      </c>
      <c r="E18" s="17" t="s">
        <v>15</v>
      </c>
      <c r="F18" s="17" t="s">
        <v>60</v>
      </c>
      <c r="G18" s="18"/>
      <c r="H18" s="18" t="s">
        <v>44</v>
      </c>
      <c r="I18" s="76"/>
      <c r="J18" s="19" t="s">
        <v>75</v>
      </c>
      <c r="K18" s="37" t="s">
        <v>19</v>
      </c>
      <c r="L18" s="42" t="str">
        <f t="shared" si="1"/>
        <v>Belal Hossain-Implement productivity: standard methods with MTM-2 elements</v>
      </c>
      <c r="M18" s="46" t="s">
        <v>65</v>
      </c>
      <c r="N18" s="20" t="s">
        <v>53</v>
      </c>
      <c r="T18" s="34" t="s">
        <v>66</v>
      </c>
    </row>
    <row r="19" spans="2:20">
      <c r="B19" s="27">
        <f t="shared" si="0"/>
        <v>13</v>
      </c>
      <c r="C19" s="67">
        <v>1876</v>
      </c>
      <c r="D19" s="16">
        <v>43291</v>
      </c>
      <c r="E19" s="17" t="s">
        <v>15</v>
      </c>
      <c r="F19" s="17" t="s">
        <v>60</v>
      </c>
      <c r="G19" s="18"/>
      <c r="H19" s="18" t="s">
        <v>44</v>
      </c>
      <c r="I19" s="76"/>
      <c r="J19" s="19" t="s">
        <v>76</v>
      </c>
      <c r="K19" s="37" t="s">
        <v>19</v>
      </c>
      <c r="L19" s="42" t="str">
        <f t="shared" si="1"/>
        <v>Ekramul-Implement productivity: standard methods with MTM-2 elements</v>
      </c>
      <c r="M19" s="46" t="s">
        <v>65</v>
      </c>
      <c r="N19" s="20" t="s">
        <v>53</v>
      </c>
      <c r="T19" s="34" t="s">
        <v>68</v>
      </c>
    </row>
    <row r="20" spans="2:20">
      <c r="B20" s="27">
        <f t="shared" si="0"/>
        <v>14</v>
      </c>
      <c r="C20" s="67">
        <v>1885</v>
      </c>
      <c r="D20" s="16">
        <v>43291</v>
      </c>
      <c r="E20" s="17" t="s">
        <v>15</v>
      </c>
      <c r="F20" s="17" t="s">
        <v>60</v>
      </c>
      <c r="G20" s="18"/>
      <c r="H20" s="18" t="s">
        <v>44</v>
      </c>
      <c r="I20" s="76"/>
      <c r="J20" s="19" t="s">
        <v>77</v>
      </c>
      <c r="K20" s="37" t="s">
        <v>19</v>
      </c>
      <c r="L20" s="42" t="str">
        <f t="shared" si="1"/>
        <v>Emran Hossen-Implement productivity: standard methods with MTM-2 elements</v>
      </c>
      <c r="M20" s="46" t="s">
        <v>65</v>
      </c>
      <c r="N20" s="20" t="s">
        <v>53</v>
      </c>
      <c r="T20" s="34" t="s">
        <v>376</v>
      </c>
    </row>
    <row r="21" spans="2:20">
      <c r="B21" s="27">
        <f t="shared" si="0"/>
        <v>15</v>
      </c>
      <c r="C21" s="67">
        <v>1895</v>
      </c>
      <c r="D21" s="16">
        <v>43291</v>
      </c>
      <c r="E21" s="17" t="s">
        <v>15</v>
      </c>
      <c r="F21" s="17" t="s">
        <v>60</v>
      </c>
      <c r="G21" s="18"/>
      <c r="H21" s="18" t="s">
        <v>44</v>
      </c>
      <c r="I21" s="76"/>
      <c r="J21" s="19" t="s">
        <v>78</v>
      </c>
      <c r="K21" s="37" t="s">
        <v>19</v>
      </c>
      <c r="L21" s="42" t="str">
        <f t="shared" si="1"/>
        <v>Ershadul-Implement productivity: standard methods with MTM-2 elements</v>
      </c>
      <c r="M21" s="46" t="s">
        <v>65</v>
      </c>
      <c r="N21" s="20" t="s">
        <v>53</v>
      </c>
      <c r="T21" s="34" t="s">
        <v>47</v>
      </c>
    </row>
    <row r="22" spans="2:20">
      <c r="B22" s="27">
        <f t="shared" si="0"/>
        <v>16</v>
      </c>
      <c r="C22" s="67">
        <v>1879</v>
      </c>
      <c r="D22" s="16">
        <v>43291</v>
      </c>
      <c r="E22" s="17" t="s">
        <v>15</v>
      </c>
      <c r="F22" s="17" t="s">
        <v>60</v>
      </c>
      <c r="G22" s="18"/>
      <c r="H22" s="18" t="s">
        <v>44</v>
      </c>
      <c r="I22" s="76"/>
      <c r="J22" s="19" t="s">
        <v>79</v>
      </c>
      <c r="K22" s="37" t="s">
        <v>19</v>
      </c>
      <c r="L22" s="42" t="str">
        <f t="shared" si="1"/>
        <v>Golam Azom-Implement productivity: standard methods with MTM-2 elements</v>
      </c>
      <c r="M22" s="46" t="s">
        <v>65</v>
      </c>
      <c r="N22" s="20" t="s">
        <v>53</v>
      </c>
      <c r="T22" s="34" t="s">
        <v>71</v>
      </c>
    </row>
    <row r="23" spans="2:20">
      <c r="B23" s="27">
        <f t="shared" si="0"/>
        <v>17</v>
      </c>
      <c r="C23" s="67">
        <v>1890</v>
      </c>
      <c r="D23" s="16">
        <v>43291</v>
      </c>
      <c r="E23" s="17" t="s">
        <v>15</v>
      </c>
      <c r="F23" s="17" t="s">
        <v>60</v>
      </c>
      <c r="G23" s="18"/>
      <c r="H23" s="18" t="s">
        <v>44</v>
      </c>
      <c r="I23" s="76"/>
      <c r="J23" s="19" t="s">
        <v>80</v>
      </c>
      <c r="K23" s="37" t="s">
        <v>19</v>
      </c>
      <c r="L23" s="42" t="str">
        <f t="shared" si="1"/>
        <v>Hafizur-Implement productivity: standard methods with MTM-2 elements</v>
      </c>
      <c r="M23" s="46" t="s">
        <v>65</v>
      </c>
      <c r="N23" s="20" t="s">
        <v>53</v>
      </c>
      <c r="T23" s="34" t="s">
        <v>73</v>
      </c>
    </row>
    <row r="24" spans="2:20">
      <c r="B24" s="27">
        <f t="shared" si="0"/>
        <v>18</v>
      </c>
      <c r="C24" s="67">
        <v>1881</v>
      </c>
      <c r="D24" s="16">
        <v>43291</v>
      </c>
      <c r="E24" s="17" t="s">
        <v>15</v>
      </c>
      <c r="F24" s="17" t="s">
        <v>60</v>
      </c>
      <c r="G24" s="18"/>
      <c r="H24" s="18" t="s">
        <v>44</v>
      </c>
      <c r="I24" s="76"/>
      <c r="J24" s="19" t="s">
        <v>81</v>
      </c>
      <c r="K24" s="37" t="s">
        <v>19</v>
      </c>
      <c r="L24" s="42" t="str">
        <f t="shared" si="1"/>
        <v>Hasinur Rahman-Implement productivity: standard methods with MTM-2 elements</v>
      </c>
      <c r="M24" s="46" t="s">
        <v>65</v>
      </c>
      <c r="N24" s="20" t="s">
        <v>53</v>
      </c>
      <c r="T24" s="34"/>
    </row>
    <row r="25" spans="2:20">
      <c r="B25" s="27">
        <f t="shared" si="0"/>
        <v>19</v>
      </c>
      <c r="C25" s="67">
        <v>1893</v>
      </c>
      <c r="D25" s="16">
        <v>43291</v>
      </c>
      <c r="E25" s="17" t="s">
        <v>15</v>
      </c>
      <c r="F25" s="17" t="s">
        <v>60</v>
      </c>
      <c r="G25" s="18"/>
      <c r="H25" s="18" t="s">
        <v>44</v>
      </c>
      <c r="I25" s="76"/>
      <c r="J25" s="19" t="s">
        <v>82</v>
      </c>
      <c r="K25" s="37" t="s">
        <v>19</v>
      </c>
      <c r="L25" s="42" t="str">
        <f t="shared" si="1"/>
        <v>M.M.A.Kader Hashib-Implement productivity: standard methods with MTM-2 elements</v>
      </c>
      <c r="M25" s="46" t="s">
        <v>65</v>
      </c>
      <c r="N25" s="20" t="s">
        <v>53</v>
      </c>
      <c r="T25" s="34"/>
    </row>
    <row r="26" spans="2:20">
      <c r="B26" s="27">
        <f t="shared" si="0"/>
        <v>20</v>
      </c>
      <c r="C26" s="67">
        <v>1896</v>
      </c>
      <c r="D26" s="16">
        <v>43291</v>
      </c>
      <c r="E26" s="17" t="s">
        <v>15</v>
      </c>
      <c r="F26" s="17" t="s">
        <v>60</v>
      </c>
      <c r="G26" s="18"/>
      <c r="H26" s="18" t="s">
        <v>44</v>
      </c>
      <c r="I26" s="76"/>
      <c r="J26" s="19" t="s">
        <v>83</v>
      </c>
      <c r="K26" s="37" t="s">
        <v>19</v>
      </c>
      <c r="L26" s="42" t="str">
        <f t="shared" si="1"/>
        <v>Mahbubul Alam-Implement productivity: standard methods with MTM-2 elements</v>
      </c>
      <c r="M26" s="46" t="s">
        <v>65</v>
      </c>
      <c r="N26" s="20" t="s">
        <v>53</v>
      </c>
      <c r="T26" s="34"/>
    </row>
    <row r="27" spans="2:20">
      <c r="B27" s="27">
        <f t="shared" si="0"/>
        <v>21</v>
      </c>
      <c r="C27" s="67">
        <v>1880</v>
      </c>
      <c r="D27" s="16">
        <v>43291</v>
      </c>
      <c r="E27" s="17" t="s">
        <v>15</v>
      </c>
      <c r="F27" s="17" t="s">
        <v>60</v>
      </c>
      <c r="G27" s="18"/>
      <c r="H27" s="18" t="s">
        <v>44</v>
      </c>
      <c r="I27" s="76"/>
      <c r="J27" s="19" t="s">
        <v>84</v>
      </c>
      <c r="K27" s="37" t="s">
        <v>19</v>
      </c>
      <c r="L27" s="42" t="str">
        <f t="shared" si="1"/>
        <v>Manik Mia-Implement productivity: standard methods with MTM-2 elements</v>
      </c>
      <c r="M27" s="46" t="s">
        <v>65</v>
      </c>
      <c r="N27" s="20" t="s">
        <v>53</v>
      </c>
      <c r="T27" s="34"/>
    </row>
    <row r="28" spans="2:20">
      <c r="B28" s="27">
        <f t="shared" si="0"/>
        <v>22</v>
      </c>
      <c r="C28" s="67">
        <v>1887</v>
      </c>
      <c r="D28" s="16">
        <v>43291</v>
      </c>
      <c r="E28" s="17" t="s">
        <v>15</v>
      </c>
      <c r="F28" s="17" t="s">
        <v>60</v>
      </c>
      <c r="G28" s="18"/>
      <c r="H28" s="18" t="s">
        <v>44</v>
      </c>
      <c r="I28" s="76"/>
      <c r="J28" s="19" t="s">
        <v>85</v>
      </c>
      <c r="K28" s="37" t="s">
        <v>19</v>
      </c>
      <c r="L28" s="42" t="str">
        <f t="shared" si="1"/>
        <v>Masud Rana-Implement productivity: standard methods with MTM-2 elements</v>
      </c>
      <c r="M28" s="46" t="s">
        <v>65</v>
      </c>
      <c r="N28" s="20" t="s">
        <v>53</v>
      </c>
    </row>
    <row r="29" spans="2:20">
      <c r="B29" s="27">
        <f t="shared" si="0"/>
        <v>23</v>
      </c>
      <c r="C29" s="67">
        <v>1886</v>
      </c>
      <c r="D29" s="16">
        <v>43291</v>
      </c>
      <c r="E29" s="17" t="s">
        <v>15</v>
      </c>
      <c r="F29" s="17" t="s">
        <v>60</v>
      </c>
      <c r="G29" s="18"/>
      <c r="H29" s="18" t="s">
        <v>44</v>
      </c>
      <c r="I29" s="76"/>
      <c r="J29" s="19" t="s">
        <v>86</v>
      </c>
      <c r="K29" s="37" t="s">
        <v>19</v>
      </c>
      <c r="L29" s="42" t="str">
        <f t="shared" si="1"/>
        <v>Maudud Ahmmad-Implement productivity: standard methods with MTM-2 elements</v>
      </c>
      <c r="M29" s="46" t="s">
        <v>65</v>
      </c>
      <c r="N29" s="20" t="s">
        <v>53</v>
      </c>
    </row>
    <row r="30" spans="2:20">
      <c r="B30" s="27">
        <f t="shared" si="0"/>
        <v>24</v>
      </c>
      <c r="C30" s="67">
        <v>1871</v>
      </c>
      <c r="D30" s="16">
        <v>43291</v>
      </c>
      <c r="E30" s="17" t="s">
        <v>15</v>
      </c>
      <c r="F30" s="17" t="s">
        <v>60</v>
      </c>
      <c r="G30" s="18"/>
      <c r="H30" s="18" t="s">
        <v>44</v>
      </c>
      <c r="I30" s="76"/>
      <c r="J30" s="19" t="s">
        <v>87</v>
      </c>
      <c r="K30" s="37" t="s">
        <v>19</v>
      </c>
      <c r="L30" s="42" t="str">
        <f t="shared" si="1"/>
        <v>Mosaroff Hossain-Implement productivity: standard methods with MTM-2 elements</v>
      </c>
      <c r="M30" s="46" t="s">
        <v>65</v>
      </c>
      <c r="N30" s="20" t="s">
        <v>53</v>
      </c>
    </row>
    <row r="31" spans="2:20">
      <c r="B31" s="27">
        <f t="shared" si="0"/>
        <v>25</v>
      </c>
      <c r="C31" s="67">
        <v>1873</v>
      </c>
      <c r="D31" s="16">
        <v>43291</v>
      </c>
      <c r="E31" s="17" t="s">
        <v>15</v>
      </c>
      <c r="F31" s="17" t="s">
        <v>60</v>
      </c>
      <c r="G31" s="18"/>
      <c r="H31" s="18" t="s">
        <v>44</v>
      </c>
      <c r="I31" s="76"/>
      <c r="J31" s="19" t="s">
        <v>88</v>
      </c>
      <c r="K31" s="37" t="s">
        <v>19</v>
      </c>
      <c r="L31" s="42" t="str">
        <f t="shared" si="1"/>
        <v>Muhamad Alam Siddique-Implement productivity: standard methods with MTM-2 elements</v>
      </c>
      <c r="M31" s="46" t="s">
        <v>65</v>
      </c>
      <c r="N31" s="20" t="s">
        <v>53</v>
      </c>
    </row>
    <row r="32" spans="2:20">
      <c r="B32" s="27">
        <f t="shared" si="0"/>
        <v>26</v>
      </c>
      <c r="C32" s="67">
        <v>1882</v>
      </c>
      <c r="D32" s="16">
        <v>43291</v>
      </c>
      <c r="E32" s="17" t="s">
        <v>15</v>
      </c>
      <c r="F32" s="17" t="s">
        <v>60</v>
      </c>
      <c r="G32" s="18"/>
      <c r="H32" s="18" t="s">
        <v>44</v>
      </c>
      <c r="I32" s="76"/>
      <c r="J32" s="19" t="s">
        <v>89</v>
      </c>
      <c r="K32" s="37" t="s">
        <v>19</v>
      </c>
      <c r="L32" s="42" t="str">
        <f t="shared" si="1"/>
        <v>Nazmul Karim-Implement productivity: standard methods with MTM-2 elements</v>
      </c>
      <c r="M32" s="46" t="s">
        <v>65</v>
      </c>
      <c r="N32" s="20" t="s">
        <v>53</v>
      </c>
    </row>
    <row r="33" spans="2:14">
      <c r="B33" s="27">
        <f t="shared" si="0"/>
        <v>27</v>
      </c>
      <c r="C33" s="67">
        <v>1889</v>
      </c>
      <c r="D33" s="16">
        <v>43291</v>
      </c>
      <c r="E33" s="17" t="s">
        <v>15</v>
      </c>
      <c r="F33" s="17" t="s">
        <v>60</v>
      </c>
      <c r="G33" s="18"/>
      <c r="H33" s="18" t="s">
        <v>44</v>
      </c>
      <c r="I33" s="76"/>
      <c r="J33" s="19" t="s">
        <v>90</v>
      </c>
      <c r="K33" s="37" t="s">
        <v>19</v>
      </c>
      <c r="L33" s="42" t="str">
        <f t="shared" si="1"/>
        <v>Rafiqul Islam-Implement productivity: standard methods with MTM-2 elements</v>
      </c>
      <c r="M33" s="46" t="s">
        <v>65</v>
      </c>
      <c r="N33" s="20" t="s">
        <v>53</v>
      </c>
    </row>
    <row r="34" spans="2:14">
      <c r="B34" s="27">
        <f t="shared" si="0"/>
        <v>28</v>
      </c>
      <c r="C34" s="67">
        <v>1874</v>
      </c>
      <c r="D34" s="16">
        <v>43291</v>
      </c>
      <c r="E34" s="17" t="s">
        <v>15</v>
      </c>
      <c r="F34" s="17" t="s">
        <v>60</v>
      </c>
      <c r="G34" s="18"/>
      <c r="H34" s="18" t="s">
        <v>44</v>
      </c>
      <c r="I34" s="76"/>
      <c r="J34" s="19" t="s">
        <v>91</v>
      </c>
      <c r="K34" s="37" t="s">
        <v>19</v>
      </c>
      <c r="L34" s="42" t="str">
        <f t="shared" si="1"/>
        <v>Shariful Islam-Implement productivity: standard methods with MTM-2 elements</v>
      </c>
      <c r="M34" s="46" t="s">
        <v>65</v>
      </c>
      <c r="N34" s="20" t="s">
        <v>53</v>
      </c>
    </row>
    <row r="35" spans="2:14">
      <c r="B35" s="27">
        <f t="shared" si="0"/>
        <v>29</v>
      </c>
      <c r="C35" s="67">
        <v>1875</v>
      </c>
      <c r="D35" s="16">
        <v>43291</v>
      </c>
      <c r="E35" s="17" t="s">
        <v>15</v>
      </c>
      <c r="F35" s="17" t="s">
        <v>60</v>
      </c>
      <c r="G35" s="18"/>
      <c r="H35" s="18" t="s">
        <v>44</v>
      </c>
      <c r="I35" s="76"/>
      <c r="J35" s="19" t="s">
        <v>92</v>
      </c>
      <c r="K35" s="37" t="s">
        <v>19</v>
      </c>
      <c r="L35" s="42" t="str">
        <f t="shared" si="1"/>
        <v>Shekh Jasim Uddin-Implement productivity: standard methods with MTM-2 elements</v>
      </c>
      <c r="M35" s="46" t="s">
        <v>65</v>
      </c>
      <c r="N35" s="20" t="s">
        <v>53</v>
      </c>
    </row>
    <row r="36" spans="2:14">
      <c r="B36" s="27">
        <f t="shared" si="0"/>
        <v>30</v>
      </c>
      <c r="C36" s="67">
        <v>1872</v>
      </c>
      <c r="D36" s="16">
        <v>43291</v>
      </c>
      <c r="E36" s="17" t="s">
        <v>15</v>
      </c>
      <c r="F36" s="17" t="s">
        <v>60</v>
      </c>
      <c r="G36" s="18"/>
      <c r="H36" s="18" t="s">
        <v>44</v>
      </c>
      <c r="I36" s="76"/>
      <c r="J36" s="19" t="s">
        <v>93</v>
      </c>
      <c r="K36" s="37" t="s">
        <v>19</v>
      </c>
      <c r="L36" s="42" t="str">
        <f t="shared" si="1"/>
        <v>Sonatan Paul-Implement productivity: standard methods with MTM-2 elements</v>
      </c>
      <c r="M36" s="46" t="s">
        <v>65</v>
      </c>
      <c r="N36" s="20" t="s">
        <v>53</v>
      </c>
    </row>
    <row r="37" spans="2:14">
      <c r="B37" s="27">
        <f t="shared" si="0"/>
        <v>31</v>
      </c>
      <c r="C37" s="67">
        <v>1888</v>
      </c>
      <c r="D37" s="16">
        <v>43291</v>
      </c>
      <c r="E37" s="17" t="s">
        <v>15</v>
      </c>
      <c r="F37" s="17" t="s">
        <v>60</v>
      </c>
      <c r="G37" s="18"/>
      <c r="H37" s="18" t="s">
        <v>44</v>
      </c>
      <c r="I37" s="76"/>
      <c r="J37" s="19" t="s">
        <v>94</v>
      </c>
      <c r="K37" s="37" t="s">
        <v>19</v>
      </c>
      <c r="L37" s="42" t="str">
        <f t="shared" si="1"/>
        <v>Washim-Implement productivity: standard methods with MTM-2 elements</v>
      </c>
      <c r="M37" s="46" t="s">
        <v>65</v>
      </c>
      <c r="N37" s="20" t="s">
        <v>53</v>
      </c>
    </row>
    <row r="38" spans="2:14">
      <c r="B38" s="27">
        <f t="shared" si="0"/>
        <v>32</v>
      </c>
      <c r="C38" s="67">
        <v>1929</v>
      </c>
      <c r="D38" s="16">
        <v>43293</v>
      </c>
      <c r="E38" s="17" t="s">
        <v>15</v>
      </c>
      <c r="F38" s="17" t="s">
        <v>60</v>
      </c>
      <c r="G38" s="18"/>
      <c r="H38" s="18" t="s">
        <v>44</v>
      </c>
      <c r="I38" s="76"/>
      <c r="J38" s="19" t="s">
        <v>95</v>
      </c>
      <c r="K38" s="37" t="s">
        <v>19</v>
      </c>
      <c r="L38" s="42" t="str">
        <f t="shared" si="1"/>
        <v>Abdul-Implement productivity: standard methods with MTM-2 elements</v>
      </c>
      <c r="M38" s="46" t="s">
        <v>65</v>
      </c>
      <c r="N38" s="20" t="s">
        <v>53</v>
      </c>
    </row>
    <row r="39" spans="2:14">
      <c r="B39" s="27">
        <f t="shared" si="0"/>
        <v>33</v>
      </c>
      <c r="C39" s="67">
        <v>1926</v>
      </c>
      <c r="D39" s="16">
        <v>43293</v>
      </c>
      <c r="E39" s="17" t="s">
        <v>15</v>
      </c>
      <c r="F39" s="17" t="s">
        <v>60</v>
      </c>
      <c r="G39" s="18"/>
      <c r="H39" s="18" t="s">
        <v>44</v>
      </c>
      <c r="I39" s="76"/>
      <c r="J39" s="19" t="s">
        <v>96</v>
      </c>
      <c r="K39" s="37" t="s">
        <v>19</v>
      </c>
      <c r="L39" s="42" t="str">
        <f t="shared" si="1"/>
        <v>Abdullah-Implement productivity: standard methods with MTM-2 elements</v>
      </c>
      <c r="M39" s="46" t="s">
        <v>65</v>
      </c>
      <c r="N39" s="20" t="s">
        <v>53</v>
      </c>
    </row>
    <row r="40" spans="2:14">
      <c r="B40" s="27">
        <f t="shared" si="0"/>
        <v>34</v>
      </c>
      <c r="C40" s="67">
        <v>1898</v>
      </c>
      <c r="D40" s="16">
        <v>43293</v>
      </c>
      <c r="E40" s="17" t="s">
        <v>15</v>
      </c>
      <c r="F40" s="17" t="s">
        <v>60</v>
      </c>
      <c r="G40" s="18"/>
      <c r="H40" s="18" t="s">
        <v>44</v>
      </c>
      <c r="I40" s="76"/>
      <c r="J40" s="19" t="s">
        <v>97</v>
      </c>
      <c r="K40" s="37" t="s">
        <v>19</v>
      </c>
      <c r="L40" s="42" t="str">
        <f t="shared" si="1"/>
        <v>Arafat-Implement productivity: standard methods with MTM-2 elements</v>
      </c>
      <c r="M40" s="46" t="s">
        <v>65</v>
      </c>
      <c r="N40" s="20" t="s">
        <v>53</v>
      </c>
    </row>
    <row r="41" spans="2:14">
      <c r="B41" s="27">
        <f t="shared" si="0"/>
        <v>35</v>
      </c>
      <c r="C41" s="67">
        <v>1897</v>
      </c>
      <c r="D41" s="16">
        <v>43293</v>
      </c>
      <c r="E41" s="17" t="s">
        <v>15</v>
      </c>
      <c r="F41" s="17" t="s">
        <v>60</v>
      </c>
      <c r="G41" s="18"/>
      <c r="H41" s="18" t="s">
        <v>44</v>
      </c>
      <c r="I41" s="76"/>
      <c r="J41" s="19" t="s">
        <v>98</v>
      </c>
      <c r="K41" s="37" t="s">
        <v>19</v>
      </c>
      <c r="L41" s="42" t="str">
        <f t="shared" si="1"/>
        <v>Asad -Implement productivity: standard methods with MTM-2 elements</v>
      </c>
      <c r="M41" s="46" t="s">
        <v>65</v>
      </c>
      <c r="N41" s="20" t="s">
        <v>53</v>
      </c>
    </row>
    <row r="42" spans="2:14">
      <c r="B42" s="27">
        <f t="shared" si="0"/>
        <v>36</v>
      </c>
      <c r="C42" s="67">
        <v>1916</v>
      </c>
      <c r="D42" s="16">
        <v>43293</v>
      </c>
      <c r="E42" s="17" t="s">
        <v>15</v>
      </c>
      <c r="F42" s="17" t="s">
        <v>60</v>
      </c>
      <c r="G42" s="18"/>
      <c r="H42" s="18" t="s">
        <v>44</v>
      </c>
      <c r="I42" s="76"/>
      <c r="J42" s="19" t="s">
        <v>99</v>
      </c>
      <c r="K42" s="37" t="s">
        <v>19</v>
      </c>
      <c r="L42" s="42" t="str">
        <f t="shared" si="1"/>
        <v>Basar-Implement productivity: standard methods with MTM-2 elements</v>
      </c>
      <c r="M42" s="46" t="s">
        <v>65</v>
      </c>
      <c r="N42" s="20" t="s">
        <v>53</v>
      </c>
    </row>
    <row r="43" spans="2:14">
      <c r="B43" s="27">
        <f t="shared" si="0"/>
        <v>37</v>
      </c>
      <c r="C43" s="67">
        <v>1922</v>
      </c>
      <c r="D43" s="16">
        <v>43293</v>
      </c>
      <c r="E43" s="17" t="s">
        <v>15</v>
      </c>
      <c r="F43" s="17" t="s">
        <v>60</v>
      </c>
      <c r="G43" s="18"/>
      <c r="H43" s="18" t="s">
        <v>44</v>
      </c>
      <c r="I43" s="76"/>
      <c r="J43" s="19" t="s">
        <v>100</v>
      </c>
      <c r="K43" s="37" t="s">
        <v>19</v>
      </c>
      <c r="L43" s="42" t="str">
        <f t="shared" si="1"/>
        <v>Chandan-Implement productivity: standard methods with MTM-2 elements</v>
      </c>
      <c r="M43" s="46" t="s">
        <v>65</v>
      </c>
      <c r="N43" s="20" t="s">
        <v>53</v>
      </c>
    </row>
    <row r="44" spans="2:14">
      <c r="B44" s="27">
        <f t="shared" si="0"/>
        <v>38</v>
      </c>
      <c r="C44" s="67">
        <v>1910</v>
      </c>
      <c r="D44" s="16">
        <v>43293</v>
      </c>
      <c r="E44" s="17" t="s">
        <v>15</v>
      </c>
      <c r="F44" s="17" t="s">
        <v>60</v>
      </c>
      <c r="G44" s="18"/>
      <c r="H44" s="18" t="s">
        <v>44</v>
      </c>
      <c r="I44" s="76"/>
      <c r="J44" s="19" t="s">
        <v>101</v>
      </c>
      <c r="K44" s="37" t="s">
        <v>19</v>
      </c>
      <c r="L44" s="42" t="str">
        <f t="shared" ref="L44:L70" si="2">J44&amp;"-"&amp;M44</f>
        <v>Haque-Implement productivity: standard methods with MTM-2 elements</v>
      </c>
      <c r="M44" s="46" t="s">
        <v>65</v>
      </c>
      <c r="N44" s="20" t="s">
        <v>53</v>
      </c>
    </row>
    <row r="45" spans="2:14">
      <c r="B45" s="27">
        <f t="shared" si="0"/>
        <v>39</v>
      </c>
      <c r="C45" s="67">
        <v>1899</v>
      </c>
      <c r="D45" s="16">
        <v>43293</v>
      </c>
      <c r="E45" s="17" t="s">
        <v>15</v>
      </c>
      <c r="F45" s="17" t="s">
        <v>60</v>
      </c>
      <c r="G45" s="18"/>
      <c r="H45" s="18" t="s">
        <v>44</v>
      </c>
      <c r="I45" s="76"/>
      <c r="J45" s="19" t="s">
        <v>102</v>
      </c>
      <c r="K45" s="37" t="s">
        <v>19</v>
      </c>
      <c r="L45" s="42" t="str">
        <f t="shared" si="2"/>
        <v>Hasan Hafizur-Implement productivity: standard methods with MTM-2 elements</v>
      </c>
      <c r="M45" s="46" t="s">
        <v>65</v>
      </c>
      <c r="N45" s="20" t="s">
        <v>53</v>
      </c>
    </row>
    <row r="46" spans="2:14">
      <c r="B46" s="27">
        <f t="shared" si="0"/>
        <v>40</v>
      </c>
      <c r="C46" s="67">
        <v>1921</v>
      </c>
      <c r="D46" s="16">
        <v>43293</v>
      </c>
      <c r="E46" s="17" t="s">
        <v>15</v>
      </c>
      <c r="F46" s="17" t="s">
        <v>60</v>
      </c>
      <c r="G46" s="18"/>
      <c r="H46" s="18" t="s">
        <v>44</v>
      </c>
      <c r="I46" s="76"/>
      <c r="J46" s="19" t="s">
        <v>103</v>
      </c>
      <c r="K46" s="37" t="s">
        <v>19</v>
      </c>
      <c r="L46" s="42" t="str">
        <f t="shared" si="2"/>
        <v>Hasibur-Implement productivity: standard methods with MTM-2 elements</v>
      </c>
      <c r="M46" s="46" t="s">
        <v>65</v>
      </c>
      <c r="N46" s="20" t="s">
        <v>53</v>
      </c>
    </row>
    <row r="47" spans="2:14">
      <c r="B47" s="27">
        <f t="shared" si="0"/>
        <v>41</v>
      </c>
      <c r="C47" s="67">
        <v>1900</v>
      </c>
      <c r="D47" s="16">
        <v>43293</v>
      </c>
      <c r="E47" s="17" t="s">
        <v>15</v>
      </c>
      <c r="F47" s="17" t="s">
        <v>60</v>
      </c>
      <c r="G47" s="18"/>
      <c r="H47" s="18" t="s">
        <v>44</v>
      </c>
      <c r="I47" s="76"/>
      <c r="J47" s="19" t="s">
        <v>104</v>
      </c>
      <c r="K47" s="37" t="s">
        <v>19</v>
      </c>
      <c r="L47" s="42" t="str">
        <f t="shared" si="2"/>
        <v>Hasmat-Implement productivity: standard methods with MTM-2 elements</v>
      </c>
      <c r="M47" s="46" t="s">
        <v>65</v>
      </c>
      <c r="N47" s="20" t="s">
        <v>53</v>
      </c>
    </row>
    <row r="48" spans="2:14">
      <c r="B48" s="27">
        <f t="shared" si="0"/>
        <v>42</v>
      </c>
      <c r="C48" s="67">
        <v>1901</v>
      </c>
      <c r="D48" s="16">
        <v>43293</v>
      </c>
      <c r="E48" s="17" t="s">
        <v>15</v>
      </c>
      <c r="F48" s="17" t="s">
        <v>60</v>
      </c>
      <c r="G48" s="18"/>
      <c r="H48" s="18" t="s">
        <v>44</v>
      </c>
      <c r="I48" s="76"/>
      <c r="J48" s="19" t="s">
        <v>105</v>
      </c>
      <c r="K48" s="37" t="s">
        <v>19</v>
      </c>
      <c r="L48" s="42" t="str">
        <f t="shared" si="2"/>
        <v>Hassan-Implement productivity: standard methods with MTM-2 elements</v>
      </c>
      <c r="M48" s="46" t="s">
        <v>65</v>
      </c>
      <c r="N48" s="20" t="s">
        <v>53</v>
      </c>
    </row>
    <row r="49" spans="2:14">
      <c r="B49" s="27">
        <f t="shared" si="0"/>
        <v>43</v>
      </c>
      <c r="C49" s="67">
        <v>1914</v>
      </c>
      <c r="D49" s="16">
        <v>43293</v>
      </c>
      <c r="E49" s="17" t="s">
        <v>15</v>
      </c>
      <c r="F49" s="17" t="s">
        <v>60</v>
      </c>
      <c r="G49" s="18"/>
      <c r="H49" s="18" t="s">
        <v>44</v>
      </c>
      <c r="I49" s="76"/>
      <c r="J49" s="19" t="s">
        <v>106</v>
      </c>
      <c r="K49" s="37" t="s">
        <v>19</v>
      </c>
      <c r="L49" s="42" t="str">
        <f t="shared" si="2"/>
        <v>Hussain-Implement productivity: standard methods with MTM-2 elements</v>
      </c>
      <c r="M49" s="46" t="s">
        <v>65</v>
      </c>
      <c r="N49" s="20" t="s">
        <v>53</v>
      </c>
    </row>
    <row r="50" spans="2:14">
      <c r="B50" s="27">
        <f t="shared" si="0"/>
        <v>44</v>
      </c>
      <c r="C50" s="67">
        <v>1907</v>
      </c>
      <c r="D50" s="16">
        <v>43293</v>
      </c>
      <c r="E50" s="17" t="s">
        <v>15</v>
      </c>
      <c r="F50" s="17" t="s">
        <v>60</v>
      </c>
      <c r="G50" s="18"/>
      <c r="H50" s="18" t="s">
        <v>44</v>
      </c>
      <c r="I50" s="76"/>
      <c r="J50" s="19" t="s">
        <v>107</v>
      </c>
      <c r="K50" s="37" t="s">
        <v>19</v>
      </c>
      <c r="L50" s="42" t="str">
        <f t="shared" si="2"/>
        <v>Joel Boidya-Implement productivity: standard methods with MTM-2 elements</v>
      </c>
      <c r="M50" s="46" t="s">
        <v>65</v>
      </c>
      <c r="N50" s="20" t="s">
        <v>53</v>
      </c>
    </row>
    <row r="51" spans="2:14">
      <c r="B51" s="27">
        <f t="shared" si="0"/>
        <v>45</v>
      </c>
      <c r="C51" s="67">
        <v>1923</v>
      </c>
      <c r="D51" s="16">
        <v>43293</v>
      </c>
      <c r="E51" s="17" t="s">
        <v>15</v>
      </c>
      <c r="F51" s="17" t="s">
        <v>60</v>
      </c>
      <c r="G51" s="18"/>
      <c r="H51" s="18" t="s">
        <v>44</v>
      </c>
      <c r="I51" s="76"/>
      <c r="J51" s="19" t="s">
        <v>108</v>
      </c>
      <c r="K51" s="37" t="s">
        <v>19</v>
      </c>
      <c r="L51" s="42" t="str">
        <f t="shared" si="2"/>
        <v>Kanok-Implement productivity: standard methods with MTM-2 elements</v>
      </c>
      <c r="M51" s="46" t="s">
        <v>65</v>
      </c>
      <c r="N51" s="20" t="s">
        <v>53</v>
      </c>
    </row>
    <row r="52" spans="2:14">
      <c r="B52" s="27">
        <f t="shared" si="0"/>
        <v>46</v>
      </c>
      <c r="C52" s="67">
        <v>1927</v>
      </c>
      <c r="D52" s="16">
        <v>43293</v>
      </c>
      <c r="E52" s="17" t="s">
        <v>15</v>
      </c>
      <c r="F52" s="17" t="s">
        <v>60</v>
      </c>
      <c r="G52" s="18"/>
      <c r="H52" s="18" t="s">
        <v>44</v>
      </c>
      <c r="I52" s="76"/>
      <c r="J52" s="19" t="s">
        <v>109</v>
      </c>
      <c r="K52" s="37" t="s">
        <v>19</v>
      </c>
      <c r="L52" s="42" t="str">
        <f t="shared" si="2"/>
        <v>Mijanur-Implement productivity: standard methods with MTM-2 elements</v>
      </c>
      <c r="M52" s="46" t="s">
        <v>65</v>
      </c>
      <c r="N52" s="20" t="s">
        <v>53</v>
      </c>
    </row>
    <row r="53" spans="2:14">
      <c r="B53" s="27">
        <f t="shared" si="0"/>
        <v>47</v>
      </c>
      <c r="C53" s="67">
        <v>1908</v>
      </c>
      <c r="D53" s="16">
        <v>43293</v>
      </c>
      <c r="E53" s="17" t="s">
        <v>15</v>
      </c>
      <c r="F53" s="17" t="s">
        <v>60</v>
      </c>
      <c r="G53" s="18"/>
      <c r="H53" s="18" t="s">
        <v>44</v>
      </c>
      <c r="I53" s="76"/>
      <c r="J53" s="19" t="s">
        <v>110</v>
      </c>
      <c r="K53" s="37" t="s">
        <v>19</v>
      </c>
      <c r="L53" s="42" t="str">
        <f t="shared" si="2"/>
        <v>Monir-Implement productivity: standard methods with MTM-2 elements</v>
      </c>
      <c r="M53" s="46" t="s">
        <v>65</v>
      </c>
      <c r="N53" s="20" t="s">
        <v>53</v>
      </c>
    </row>
    <row r="54" spans="2:14">
      <c r="B54" s="27">
        <f t="shared" si="0"/>
        <v>48</v>
      </c>
      <c r="C54" s="67">
        <v>1902</v>
      </c>
      <c r="D54" s="16">
        <v>43293</v>
      </c>
      <c r="E54" s="17" t="s">
        <v>15</v>
      </c>
      <c r="F54" s="17" t="s">
        <v>60</v>
      </c>
      <c r="G54" s="18"/>
      <c r="H54" s="18" t="s">
        <v>44</v>
      </c>
      <c r="I54" s="76"/>
      <c r="J54" s="19" t="s">
        <v>111</v>
      </c>
      <c r="K54" s="37" t="s">
        <v>19</v>
      </c>
      <c r="L54" s="42" t="str">
        <f t="shared" si="2"/>
        <v>Mosiur-Implement productivity: standard methods with MTM-2 elements</v>
      </c>
      <c r="M54" s="46" t="s">
        <v>65</v>
      </c>
      <c r="N54" s="20" t="s">
        <v>53</v>
      </c>
    </row>
    <row r="55" spans="2:14">
      <c r="B55" s="27">
        <f t="shared" si="0"/>
        <v>49</v>
      </c>
      <c r="C55" s="67">
        <v>1931</v>
      </c>
      <c r="D55" s="16">
        <v>43293</v>
      </c>
      <c r="E55" s="17" t="s">
        <v>15</v>
      </c>
      <c r="F55" s="17" t="s">
        <v>60</v>
      </c>
      <c r="G55" s="18"/>
      <c r="H55" s="18" t="s">
        <v>44</v>
      </c>
      <c r="I55" s="76"/>
      <c r="J55" s="19" t="s">
        <v>112</v>
      </c>
      <c r="K55" s="37" t="s">
        <v>19</v>
      </c>
      <c r="L55" s="42" t="str">
        <f t="shared" si="2"/>
        <v>Nazmul-Implement productivity: standard methods with MTM-2 elements</v>
      </c>
      <c r="M55" s="46" t="s">
        <v>65</v>
      </c>
      <c r="N55" s="20" t="s">
        <v>53</v>
      </c>
    </row>
    <row r="56" spans="2:14">
      <c r="B56" s="27">
        <f t="shared" si="0"/>
        <v>50</v>
      </c>
      <c r="C56" s="67">
        <v>1903</v>
      </c>
      <c r="D56" s="16">
        <v>43293</v>
      </c>
      <c r="E56" s="17" t="s">
        <v>15</v>
      </c>
      <c r="F56" s="17" t="s">
        <v>60</v>
      </c>
      <c r="G56" s="18"/>
      <c r="H56" s="18" t="s">
        <v>44</v>
      </c>
      <c r="I56" s="76"/>
      <c r="J56" s="19" t="s">
        <v>113</v>
      </c>
      <c r="K56" s="37" t="s">
        <v>19</v>
      </c>
      <c r="L56" s="42" t="str">
        <f t="shared" si="2"/>
        <v>Newas-Implement productivity: standard methods with MTM-2 elements</v>
      </c>
      <c r="M56" s="46" t="s">
        <v>65</v>
      </c>
      <c r="N56" s="20" t="s">
        <v>53</v>
      </c>
    </row>
    <row r="57" spans="2:14">
      <c r="B57" s="27">
        <f t="shared" si="0"/>
        <v>51</v>
      </c>
      <c r="C57" s="67">
        <v>1924</v>
      </c>
      <c r="D57" s="16">
        <v>43293</v>
      </c>
      <c r="E57" s="17" t="s">
        <v>15</v>
      </c>
      <c r="F57" s="17" t="s">
        <v>60</v>
      </c>
      <c r="G57" s="18"/>
      <c r="H57" s="18" t="s">
        <v>44</v>
      </c>
      <c r="I57" s="76"/>
      <c r="J57" s="19" t="s">
        <v>114</v>
      </c>
      <c r="K57" s="37" t="s">
        <v>19</v>
      </c>
      <c r="L57" s="42" t="str">
        <f t="shared" si="2"/>
        <v>Nozmul-Implement productivity: standard methods with MTM-2 elements</v>
      </c>
      <c r="M57" s="46" t="s">
        <v>65</v>
      </c>
      <c r="N57" s="20" t="s">
        <v>53</v>
      </c>
    </row>
    <row r="58" spans="2:14">
      <c r="B58" s="27">
        <f t="shared" si="0"/>
        <v>52</v>
      </c>
      <c r="C58" s="67">
        <v>1925</v>
      </c>
      <c r="D58" s="16">
        <v>43293</v>
      </c>
      <c r="E58" s="17" t="s">
        <v>15</v>
      </c>
      <c r="F58" s="17" t="s">
        <v>60</v>
      </c>
      <c r="G58" s="18"/>
      <c r="H58" s="18" t="s">
        <v>44</v>
      </c>
      <c r="I58" s="76"/>
      <c r="J58" s="19" t="s">
        <v>115</v>
      </c>
      <c r="K58" s="37" t="s">
        <v>19</v>
      </c>
      <c r="L58" s="42" t="str">
        <f t="shared" si="2"/>
        <v>Pragobindra-Implement productivity: standard methods with MTM-2 elements</v>
      </c>
      <c r="M58" s="46" t="s">
        <v>65</v>
      </c>
      <c r="N58" s="20" t="s">
        <v>53</v>
      </c>
    </row>
    <row r="59" spans="2:14">
      <c r="B59" s="27">
        <f t="shared" si="0"/>
        <v>53</v>
      </c>
      <c r="C59" s="67">
        <v>1928</v>
      </c>
      <c r="D59" s="16">
        <v>43293</v>
      </c>
      <c r="E59" s="17" t="s">
        <v>15</v>
      </c>
      <c r="F59" s="17" t="s">
        <v>60</v>
      </c>
      <c r="G59" s="18"/>
      <c r="H59" s="18" t="s">
        <v>44</v>
      </c>
      <c r="I59" s="76"/>
      <c r="J59" s="19" t="s">
        <v>116</v>
      </c>
      <c r="K59" s="37" t="s">
        <v>19</v>
      </c>
      <c r="L59" s="42" t="str">
        <f t="shared" si="2"/>
        <v>Sahid Mia-Implement productivity: standard methods with MTM-2 elements</v>
      </c>
      <c r="M59" s="46" t="s">
        <v>65</v>
      </c>
      <c r="N59" s="20" t="s">
        <v>53</v>
      </c>
    </row>
    <row r="60" spans="2:14">
      <c r="B60" s="27">
        <f t="shared" si="0"/>
        <v>54</v>
      </c>
      <c r="C60" s="67">
        <v>1930</v>
      </c>
      <c r="D60" s="16">
        <v>43293</v>
      </c>
      <c r="E60" s="17" t="s">
        <v>15</v>
      </c>
      <c r="F60" s="17" t="s">
        <v>60</v>
      </c>
      <c r="G60" s="18"/>
      <c r="H60" s="18" t="s">
        <v>44</v>
      </c>
      <c r="I60" s="76"/>
      <c r="J60" s="19" t="s">
        <v>117</v>
      </c>
      <c r="K60" s="37" t="s">
        <v>19</v>
      </c>
      <c r="L60" s="42" t="str">
        <f t="shared" si="2"/>
        <v>Sajedul-Implement productivity: standard methods with MTM-2 elements</v>
      </c>
      <c r="M60" s="46" t="s">
        <v>65</v>
      </c>
      <c r="N60" s="20" t="s">
        <v>53</v>
      </c>
    </row>
    <row r="61" spans="2:14">
      <c r="B61" s="27">
        <f t="shared" si="0"/>
        <v>55</v>
      </c>
      <c r="C61" s="67">
        <v>1912</v>
      </c>
      <c r="D61" s="16">
        <v>43293</v>
      </c>
      <c r="E61" s="17" t="s">
        <v>15</v>
      </c>
      <c r="F61" s="17" t="s">
        <v>60</v>
      </c>
      <c r="G61" s="18"/>
      <c r="H61" s="18" t="s">
        <v>44</v>
      </c>
      <c r="I61" s="76"/>
      <c r="J61" s="19" t="s">
        <v>118</v>
      </c>
      <c r="K61" s="37" t="s">
        <v>19</v>
      </c>
      <c r="L61" s="42" t="str">
        <f t="shared" si="2"/>
        <v>Sanaul-Implement productivity: standard methods with MTM-2 elements</v>
      </c>
      <c r="M61" s="46" t="s">
        <v>65</v>
      </c>
      <c r="N61" s="20" t="s">
        <v>53</v>
      </c>
    </row>
    <row r="62" spans="2:14">
      <c r="B62" s="27">
        <f t="shared" si="0"/>
        <v>56</v>
      </c>
      <c r="C62" s="67">
        <v>1920</v>
      </c>
      <c r="D62" s="16">
        <v>43293</v>
      </c>
      <c r="E62" s="17" t="s">
        <v>15</v>
      </c>
      <c r="F62" s="17" t="s">
        <v>60</v>
      </c>
      <c r="G62" s="18"/>
      <c r="H62" s="18" t="s">
        <v>44</v>
      </c>
      <c r="I62" s="76"/>
      <c r="J62" s="19" t="s">
        <v>119</v>
      </c>
      <c r="K62" s="37" t="s">
        <v>19</v>
      </c>
      <c r="L62" s="42" t="str">
        <f t="shared" si="2"/>
        <v>Shakil-Implement productivity: standard methods with MTM-2 elements</v>
      </c>
      <c r="M62" s="46" t="s">
        <v>65</v>
      </c>
      <c r="N62" s="20" t="s">
        <v>53</v>
      </c>
    </row>
    <row r="63" spans="2:14">
      <c r="B63" s="27">
        <f t="shared" si="0"/>
        <v>57</v>
      </c>
      <c r="C63" s="67">
        <v>1913</v>
      </c>
      <c r="D63" s="16">
        <v>43293</v>
      </c>
      <c r="E63" s="17" t="s">
        <v>15</v>
      </c>
      <c r="F63" s="17" t="s">
        <v>60</v>
      </c>
      <c r="G63" s="18"/>
      <c r="H63" s="18" t="s">
        <v>44</v>
      </c>
      <c r="I63" s="76"/>
      <c r="J63" s="19" t="s">
        <v>120</v>
      </c>
      <c r="K63" s="37" t="s">
        <v>19</v>
      </c>
      <c r="L63" s="42" t="str">
        <f t="shared" si="2"/>
        <v>Shazzadul-Implement productivity: standard methods with MTM-2 elements</v>
      </c>
      <c r="M63" s="46" t="s">
        <v>65</v>
      </c>
      <c r="N63" s="20" t="s">
        <v>53</v>
      </c>
    </row>
    <row r="64" spans="2:14">
      <c r="B64" s="27">
        <f t="shared" si="0"/>
        <v>58</v>
      </c>
      <c r="C64" s="67">
        <v>1904</v>
      </c>
      <c r="D64" s="16">
        <v>43293</v>
      </c>
      <c r="E64" s="17" t="s">
        <v>15</v>
      </c>
      <c r="F64" s="17" t="s">
        <v>60</v>
      </c>
      <c r="G64" s="18"/>
      <c r="H64" s="18" t="s">
        <v>44</v>
      </c>
      <c r="I64" s="76"/>
      <c r="J64" s="19" t="s">
        <v>121</v>
      </c>
      <c r="K64" s="37" t="s">
        <v>19</v>
      </c>
      <c r="L64" s="42" t="str">
        <f t="shared" si="2"/>
        <v>Sohag-Implement productivity: standard methods with MTM-2 elements</v>
      </c>
      <c r="M64" s="46" t="s">
        <v>65</v>
      </c>
      <c r="N64" s="20" t="s">
        <v>53</v>
      </c>
    </row>
    <row r="65" spans="2:14">
      <c r="B65" s="27">
        <f t="shared" si="0"/>
        <v>59</v>
      </c>
      <c r="C65" s="67">
        <v>1905</v>
      </c>
      <c r="D65" s="16">
        <v>43293</v>
      </c>
      <c r="E65" s="17" t="s">
        <v>15</v>
      </c>
      <c r="F65" s="17" t="s">
        <v>60</v>
      </c>
      <c r="G65" s="18"/>
      <c r="H65" s="18" t="s">
        <v>44</v>
      </c>
      <c r="I65" s="76"/>
      <c r="J65" s="19" t="s">
        <v>122</v>
      </c>
      <c r="K65" s="37" t="s">
        <v>19</v>
      </c>
      <c r="L65" s="42" t="str">
        <f t="shared" si="2"/>
        <v>Towhid-Implement productivity: standard methods with MTM-2 elements</v>
      </c>
      <c r="M65" s="46" t="s">
        <v>65</v>
      </c>
      <c r="N65" s="20" t="s">
        <v>53</v>
      </c>
    </row>
    <row r="66" spans="2:14">
      <c r="B66" s="27">
        <f t="shared" si="0"/>
        <v>60</v>
      </c>
      <c r="C66" s="67">
        <v>1906</v>
      </c>
      <c r="D66" s="16">
        <v>43293</v>
      </c>
      <c r="E66" s="17" t="s">
        <v>15</v>
      </c>
      <c r="F66" s="17" t="s">
        <v>60</v>
      </c>
      <c r="G66" s="18"/>
      <c r="H66" s="18" t="s">
        <v>44</v>
      </c>
      <c r="I66" s="76"/>
      <c r="J66" s="19" t="s">
        <v>123</v>
      </c>
      <c r="K66" s="37" t="s">
        <v>19</v>
      </c>
      <c r="L66" s="42" t="str">
        <f t="shared" si="2"/>
        <v>Wasim-Implement productivity: standard methods with MTM-2 elements</v>
      </c>
      <c r="M66" s="46" t="s">
        <v>65</v>
      </c>
      <c r="N66" s="20" t="s">
        <v>53</v>
      </c>
    </row>
    <row r="67" spans="2:14">
      <c r="B67" s="27">
        <f t="shared" si="0"/>
        <v>61</v>
      </c>
      <c r="C67" s="67">
        <v>1934</v>
      </c>
      <c r="D67" s="16">
        <v>43294</v>
      </c>
      <c r="E67" s="17" t="s">
        <v>15</v>
      </c>
      <c r="F67" s="17" t="s">
        <v>60</v>
      </c>
      <c r="G67" s="18"/>
      <c r="H67" s="18" t="s">
        <v>44</v>
      </c>
      <c r="I67" s="76"/>
      <c r="J67" s="19" t="s">
        <v>95</v>
      </c>
      <c r="K67" s="37" t="s">
        <v>19</v>
      </c>
      <c r="L67" s="42" t="str">
        <f t="shared" si="2"/>
        <v>Abdul-Implement productivity: standard methods with MTM-2 elements</v>
      </c>
      <c r="M67" s="46" t="s">
        <v>65</v>
      </c>
      <c r="N67" s="20" t="s">
        <v>53</v>
      </c>
    </row>
    <row r="68" spans="2:14">
      <c r="B68" s="27">
        <f t="shared" si="0"/>
        <v>62</v>
      </c>
      <c r="C68" s="67">
        <v>1933</v>
      </c>
      <c r="D68" s="16">
        <v>43294</v>
      </c>
      <c r="E68" s="17" t="s">
        <v>15</v>
      </c>
      <c r="F68" s="17" t="s">
        <v>60</v>
      </c>
      <c r="G68" s="18"/>
      <c r="H68" s="18" t="s">
        <v>44</v>
      </c>
      <c r="I68" s="76"/>
      <c r="J68" s="19" t="s">
        <v>124</v>
      </c>
      <c r="K68" s="37" t="s">
        <v>19</v>
      </c>
      <c r="L68" s="42" t="str">
        <f t="shared" si="2"/>
        <v>Matiur-Implement productivity: standard methods with MTM-2 elements</v>
      </c>
      <c r="M68" s="46" t="s">
        <v>65</v>
      </c>
      <c r="N68" s="20" t="s">
        <v>53</v>
      </c>
    </row>
    <row r="69" spans="2:14">
      <c r="B69" s="27">
        <f t="shared" si="0"/>
        <v>63</v>
      </c>
      <c r="C69" s="67">
        <v>1935</v>
      </c>
      <c r="D69" s="16">
        <v>43294</v>
      </c>
      <c r="E69" s="17" t="s">
        <v>15</v>
      </c>
      <c r="F69" s="17" t="s">
        <v>60</v>
      </c>
      <c r="G69" s="18"/>
      <c r="H69" s="18" t="s">
        <v>44</v>
      </c>
      <c r="I69" s="76"/>
      <c r="J69" s="19" t="s">
        <v>125</v>
      </c>
      <c r="K69" s="37" t="s">
        <v>19</v>
      </c>
      <c r="L69" s="42" t="str">
        <f t="shared" si="2"/>
        <v>Ranuj-Implement productivity: standard methods with MTM-2 elements</v>
      </c>
      <c r="M69" s="46" t="s">
        <v>65</v>
      </c>
      <c r="N69" s="20" t="s">
        <v>53</v>
      </c>
    </row>
    <row r="70" spans="2:14">
      <c r="B70" s="27">
        <f t="shared" si="0"/>
        <v>64</v>
      </c>
      <c r="C70" s="67">
        <v>1932</v>
      </c>
      <c r="D70" s="16">
        <v>43294</v>
      </c>
      <c r="E70" s="17" t="s">
        <v>15</v>
      </c>
      <c r="F70" s="17" t="s">
        <v>60</v>
      </c>
      <c r="G70" s="18"/>
      <c r="H70" s="18" t="s">
        <v>44</v>
      </c>
      <c r="I70" s="76"/>
      <c r="J70" s="19" t="s">
        <v>126</v>
      </c>
      <c r="K70" s="37" t="s">
        <v>19</v>
      </c>
      <c r="L70" s="42" t="str">
        <f t="shared" si="2"/>
        <v>Zahedul-Implement productivity: standard methods with MTM-2 elements</v>
      </c>
      <c r="M70" s="46" t="s">
        <v>65</v>
      </c>
      <c r="N70" s="20" t="s">
        <v>53</v>
      </c>
    </row>
    <row r="71" spans="2:14">
      <c r="B71" s="27">
        <f t="shared" si="0"/>
        <v>65</v>
      </c>
      <c r="C71" s="67">
        <v>1977</v>
      </c>
      <c r="D71" s="16">
        <v>43331</v>
      </c>
      <c r="E71" s="17" t="s">
        <v>21</v>
      </c>
      <c r="F71" s="17" t="s">
        <v>27</v>
      </c>
      <c r="G71" s="18"/>
      <c r="H71" s="18" t="s">
        <v>23</v>
      </c>
      <c r="I71" s="76"/>
      <c r="J71" s="19" t="s">
        <v>127</v>
      </c>
      <c r="K71" s="37" t="s">
        <v>19</v>
      </c>
      <c r="L71" s="42" t="str">
        <f>"Valid : Non Exclusiv "&amp;$J71&amp;","&amp;$K71</f>
        <v>Valid : Non Exclusiv The Analyst Ltd.,Bangladesh</v>
      </c>
      <c r="M71" s="46"/>
      <c r="N71" s="20"/>
    </row>
    <row r="72" spans="2:14">
      <c r="B72" s="27">
        <f t="shared" si="0"/>
        <v>66</v>
      </c>
      <c r="C72" s="67">
        <v>1991</v>
      </c>
      <c r="D72" s="16">
        <v>43357</v>
      </c>
      <c r="E72" s="17" t="s">
        <v>34</v>
      </c>
      <c r="F72" s="17" t="s">
        <v>16</v>
      </c>
      <c r="G72" s="18"/>
      <c r="H72" s="18" t="s">
        <v>44</v>
      </c>
      <c r="I72" s="76"/>
      <c r="J72" s="19" t="s">
        <v>128</v>
      </c>
      <c r="K72" s="37" t="s">
        <v>58</v>
      </c>
      <c r="L72" s="42" t="str">
        <f t="shared" ref="L72:L90" si="3">J72&amp;"-"&amp;M72</f>
        <v>Aditya Mahapatra -First place in the timeSSD® competition and
significant contributions to the timeSSD® educational development program</v>
      </c>
      <c r="M72" s="46" t="s">
        <v>129</v>
      </c>
      <c r="N72" s="20" t="s">
        <v>53</v>
      </c>
    </row>
    <row r="73" spans="2:14">
      <c r="B73" s="27">
        <f t="shared" ref="B73:B136" si="4">IF(OR(ISBLANK(C73),C73=""),"",B72+1)</f>
        <v>67</v>
      </c>
      <c r="C73" s="67">
        <v>1994</v>
      </c>
      <c r="D73" s="16">
        <v>43357</v>
      </c>
      <c r="E73" s="17" t="s">
        <v>15</v>
      </c>
      <c r="F73" s="17" t="s">
        <v>16</v>
      </c>
      <c r="G73" s="18"/>
      <c r="H73" s="18" t="s">
        <v>44</v>
      </c>
      <c r="I73" s="76"/>
      <c r="J73" s="19" t="s">
        <v>130</v>
      </c>
      <c r="K73" s="37" t="s">
        <v>58</v>
      </c>
      <c r="L73" s="42" t="str">
        <f t="shared" si="3"/>
        <v>Ankit Kumar-participation in the timeSSD® competition and
significant contributions to the timeSSD® educational development program</v>
      </c>
      <c r="M73" s="46" t="s">
        <v>131</v>
      </c>
      <c r="N73" s="20" t="s">
        <v>53</v>
      </c>
    </row>
    <row r="74" spans="2:14">
      <c r="B74" s="27">
        <f t="shared" si="4"/>
        <v>68</v>
      </c>
      <c r="C74" s="67">
        <v>1996</v>
      </c>
      <c r="D74" s="16">
        <v>43357</v>
      </c>
      <c r="E74" s="17" t="s">
        <v>15</v>
      </c>
      <c r="F74" s="17" t="s">
        <v>16</v>
      </c>
      <c r="G74" s="18"/>
      <c r="H74" s="18" t="s">
        <v>44</v>
      </c>
      <c r="I74" s="76"/>
      <c r="J74" s="19" t="s">
        <v>132</v>
      </c>
      <c r="K74" s="37" t="s">
        <v>58</v>
      </c>
      <c r="L74" s="42" t="str">
        <f t="shared" si="3"/>
        <v>Ankit Saluja-participation in the timeSSD® competition and
significant contributions to the timeSSD® educational development program</v>
      </c>
      <c r="M74" s="46" t="s">
        <v>131</v>
      </c>
      <c r="N74" s="20" t="s">
        <v>53</v>
      </c>
    </row>
    <row r="75" spans="2:14">
      <c r="B75" s="27">
        <f t="shared" si="4"/>
        <v>69</v>
      </c>
      <c r="C75" s="67">
        <v>1995</v>
      </c>
      <c r="D75" s="16">
        <v>43357</v>
      </c>
      <c r="E75" s="17" t="s">
        <v>15</v>
      </c>
      <c r="F75" s="17" t="s">
        <v>16</v>
      </c>
      <c r="G75" s="18"/>
      <c r="H75" s="18" t="s">
        <v>44</v>
      </c>
      <c r="I75" s="76"/>
      <c r="J75" s="19" t="s">
        <v>133</v>
      </c>
      <c r="K75" s="37" t="s">
        <v>58</v>
      </c>
      <c r="L75" s="42" t="str">
        <f t="shared" si="3"/>
        <v>Ashwini Anand-participation in the timeSSD® competition and
significant contributions to the timeSSD® educational development program</v>
      </c>
      <c r="M75" s="46" t="s">
        <v>131</v>
      </c>
      <c r="N75" s="20" t="s">
        <v>53</v>
      </c>
    </row>
    <row r="76" spans="2:14">
      <c r="B76" s="27">
        <f t="shared" si="4"/>
        <v>70</v>
      </c>
      <c r="C76" s="67">
        <v>1993</v>
      </c>
      <c r="D76" s="16">
        <v>43357</v>
      </c>
      <c r="E76" s="17" t="s">
        <v>34</v>
      </c>
      <c r="F76" s="17" t="s">
        <v>16</v>
      </c>
      <c r="G76" s="18"/>
      <c r="H76" s="18" t="s">
        <v>44</v>
      </c>
      <c r="I76" s="76"/>
      <c r="J76" s="19" t="s">
        <v>134</v>
      </c>
      <c r="K76" s="37" t="s">
        <v>58</v>
      </c>
      <c r="L76" s="42" t="str">
        <f t="shared" si="3"/>
        <v>Bittu Kumar Singh-Third place in the timeSSD® competition and
significant contributions to the timeSSD® educational development program</v>
      </c>
      <c r="M76" s="46" t="s">
        <v>135</v>
      </c>
      <c r="N76" s="20" t="s">
        <v>53</v>
      </c>
    </row>
    <row r="77" spans="2:14">
      <c r="B77" s="27">
        <f t="shared" si="4"/>
        <v>71</v>
      </c>
      <c r="C77" s="67">
        <v>1997</v>
      </c>
      <c r="D77" s="16">
        <v>43357</v>
      </c>
      <c r="E77" s="17" t="s">
        <v>15</v>
      </c>
      <c r="F77" s="17" t="s">
        <v>16</v>
      </c>
      <c r="G77" s="18"/>
      <c r="H77" s="18" t="s">
        <v>44</v>
      </c>
      <c r="I77" s="76"/>
      <c r="J77" s="19" t="s">
        <v>136</v>
      </c>
      <c r="K77" s="37" t="s">
        <v>58</v>
      </c>
      <c r="L77" s="42" t="str">
        <f t="shared" si="3"/>
        <v>Karan Sharma-participation in the timeSSD® competition and
significant contributions to the timeSSD® educational development program</v>
      </c>
      <c r="M77" s="46" t="s">
        <v>131</v>
      </c>
      <c r="N77" s="20" t="s">
        <v>53</v>
      </c>
    </row>
    <row r="78" spans="2:14">
      <c r="B78" s="27">
        <f t="shared" si="4"/>
        <v>72</v>
      </c>
      <c r="C78" s="67">
        <v>1992</v>
      </c>
      <c r="D78" s="16">
        <v>43357</v>
      </c>
      <c r="E78" s="17" t="s">
        <v>34</v>
      </c>
      <c r="F78" s="17" t="s">
        <v>16</v>
      </c>
      <c r="G78" s="18"/>
      <c r="H78" s="18" t="s">
        <v>44</v>
      </c>
      <c r="I78" s="76"/>
      <c r="J78" s="19" t="s">
        <v>137</v>
      </c>
      <c r="K78" s="37" t="s">
        <v>58</v>
      </c>
      <c r="L78" s="42" t="str">
        <f t="shared" si="3"/>
        <v>Priyabrata Mondal-Second place in the timeSSD® competition and
significant contributions to the timeSSD® educational development program</v>
      </c>
      <c r="M78" s="46" t="s">
        <v>138</v>
      </c>
      <c r="N78" s="20" t="s">
        <v>53</v>
      </c>
    </row>
    <row r="79" spans="2:14">
      <c r="B79" s="27">
        <f t="shared" si="4"/>
        <v>73</v>
      </c>
      <c r="C79" s="67">
        <v>1990</v>
      </c>
      <c r="D79" s="16">
        <v>43357</v>
      </c>
      <c r="E79" s="17" t="s">
        <v>42</v>
      </c>
      <c r="F79" s="17" t="s">
        <v>22</v>
      </c>
      <c r="G79" s="18"/>
      <c r="H79" s="18" t="s">
        <v>44</v>
      </c>
      <c r="I79" s="76"/>
      <c r="J79" s="19" t="s">
        <v>139</v>
      </c>
      <c r="K79" s="37" t="s">
        <v>58</v>
      </c>
      <c r="L79" s="42" t="str">
        <f t="shared" si="3"/>
        <v>Prof. Dr. Prabir Jana-for the initiative and hard work
on the timeSSD® educational development program</v>
      </c>
      <c r="M79" s="46" t="s">
        <v>140</v>
      </c>
      <c r="N79" s="20" t="s">
        <v>53</v>
      </c>
    </row>
    <row r="80" spans="2:14">
      <c r="B80" s="27">
        <f t="shared" si="4"/>
        <v>74</v>
      </c>
      <c r="C80" s="67">
        <v>1998</v>
      </c>
      <c r="D80" s="16">
        <v>43357</v>
      </c>
      <c r="E80" s="17" t="s">
        <v>15</v>
      </c>
      <c r="F80" s="17" t="s">
        <v>16</v>
      </c>
      <c r="G80" s="18"/>
      <c r="H80" s="18" t="s">
        <v>44</v>
      </c>
      <c r="I80" s="76"/>
      <c r="J80" s="19" t="s">
        <v>141</v>
      </c>
      <c r="K80" s="37" t="s">
        <v>58</v>
      </c>
      <c r="L80" s="42" t="str">
        <f t="shared" si="3"/>
        <v>Radhe Kumar-participation in the timeSSD® competition and
significant contributions to the timeSSD® educational development program</v>
      </c>
      <c r="M80" s="46" t="s">
        <v>131</v>
      </c>
      <c r="N80" s="20" t="s">
        <v>53</v>
      </c>
    </row>
    <row r="81" spans="2:14">
      <c r="B81" s="27">
        <f t="shared" si="4"/>
        <v>75</v>
      </c>
      <c r="C81" s="67">
        <v>2064</v>
      </c>
      <c r="D81" s="16">
        <v>43461</v>
      </c>
      <c r="E81" s="17" t="s">
        <v>15</v>
      </c>
      <c r="F81" s="17" t="s">
        <v>57</v>
      </c>
      <c r="G81" s="18"/>
      <c r="H81" s="18" t="s">
        <v>44</v>
      </c>
      <c r="I81" s="76"/>
      <c r="J81" s="19" t="s">
        <v>128</v>
      </c>
      <c r="K81" s="37" t="s">
        <v>58</v>
      </c>
      <c r="L81" s="42" t="str">
        <f t="shared" si="3"/>
        <v xml:space="preserve">Aditya Mahapatra - “Train the Students” webinar series Working method development practice with timeSSD® </v>
      </c>
      <c r="M81" s="46" t="s">
        <v>142</v>
      </c>
      <c r="N81" s="20" t="s">
        <v>53</v>
      </c>
    </row>
    <row r="82" spans="2:14">
      <c r="B82" s="27">
        <f t="shared" si="4"/>
        <v>76</v>
      </c>
      <c r="C82" s="67">
        <v>2065</v>
      </c>
      <c r="D82" s="16">
        <v>43461</v>
      </c>
      <c r="E82" s="17" t="s">
        <v>15</v>
      </c>
      <c r="F82" s="17" t="s">
        <v>57</v>
      </c>
      <c r="G82" s="18"/>
      <c r="H82" s="18" t="s">
        <v>44</v>
      </c>
      <c r="I82" s="76"/>
      <c r="J82" s="19" t="s">
        <v>143</v>
      </c>
      <c r="K82" s="37" t="s">
        <v>58</v>
      </c>
      <c r="L82" s="42" t="str">
        <f t="shared" si="3"/>
        <v xml:space="preserve">Ashish Gupta - “Train the Students” webinar series Working method development practice with timeSSD® </v>
      </c>
      <c r="M82" s="46" t="s">
        <v>142</v>
      </c>
      <c r="N82" s="20" t="s">
        <v>53</v>
      </c>
    </row>
    <row r="83" spans="2:14">
      <c r="B83" s="27">
        <f t="shared" si="4"/>
        <v>77</v>
      </c>
      <c r="C83" s="67">
        <v>2066</v>
      </c>
      <c r="D83" s="16">
        <v>43461</v>
      </c>
      <c r="E83" s="17" t="s">
        <v>15</v>
      </c>
      <c r="F83" s="17" t="s">
        <v>57</v>
      </c>
      <c r="G83" s="18"/>
      <c r="H83" s="18" t="s">
        <v>44</v>
      </c>
      <c r="I83" s="76"/>
      <c r="J83" s="19" t="s">
        <v>144</v>
      </c>
      <c r="K83" s="37" t="s">
        <v>58</v>
      </c>
      <c r="L83" s="42" t="str">
        <f t="shared" si="3"/>
        <v xml:space="preserve">Ashwini Anand - “Train the Students” webinar series Working method development practice with timeSSD® </v>
      </c>
      <c r="M83" s="46" t="s">
        <v>142</v>
      </c>
      <c r="N83" s="20" t="s">
        <v>53</v>
      </c>
    </row>
    <row r="84" spans="2:14">
      <c r="B84" s="27">
        <f t="shared" si="4"/>
        <v>78</v>
      </c>
      <c r="C84" s="67">
        <v>2061</v>
      </c>
      <c r="D84" s="16">
        <v>43461</v>
      </c>
      <c r="E84" s="17" t="s">
        <v>15</v>
      </c>
      <c r="F84" s="17" t="s">
        <v>60</v>
      </c>
      <c r="G84" s="18"/>
      <c r="H84" s="18" t="s">
        <v>44</v>
      </c>
      <c r="I84" s="76"/>
      <c r="J84" s="19" t="s">
        <v>145</v>
      </c>
      <c r="K84" s="37" t="s">
        <v>68</v>
      </c>
      <c r="L84" s="42" t="str">
        <f t="shared" si="3"/>
        <v>Bandi Beata Katalin-Implement productivity: standard methods with MTM-2 elements</v>
      </c>
      <c r="M84" s="46" t="s">
        <v>65</v>
      </c>
      <c r="N84" s="20" t="s">
        <v>53</v>
      </c>
    </row>
    <row r="85" spans="2:14">
      <c r="B85" s="27">
        <f t="shared" si="4"/>
        <v>79</v>
      </c>
      <c r="C85" s="67">
        <v>2062</v>
      </c>
      <c r="D85" s="16">
        <v>43461</v>
      </c>
      <c r="E85" s="17" t="s">
        <v>15</v>
      </c>
      <c r="F85" s="17" t="s">
        <v>60</v>
      </c>
      <c r="G85" s="18"/>
      <c r="H85" s="18" t="s">
        <v>44</v>
      </c>
      <c r="I85" s="76"/>
      <c r="J85" s="19" t="s">
        <v>146</v>
      </c>
      <c r="K85" s="37" t="s">
        <v>68</v>
      </c>
      <c r="L85" s="42" t="str">
        <f t="shared" si="3"/>
        <v>Bandi Eva-Implement productivity: standard methods with MTM-2 elements</v>
      </c>
      <c r="M85" s="46" t="s">
        <v>65</v>
      </c>
      <c r="N85" s="20" t="s">
        <v>53</v>
      </c>
    </row>
    <row r="86" spans="2:14">
      <c r="B86" s="27">
        <f t="shared" si="4"/>
        <v>80</v>
      </c>
      <c r="C86" s="67">
        <v>2067</v>
      </c>
      <c r="D86" s="16">
        <v>43461</v>
      </c>
      <c r="E86" s="17" t="s">
        <v>15</v>
      </c>
      <c r="F86" s="17" t="s">
        <v>57</v>
      </c>
      <c r="G86" s="18"/>
      <c r="H86" s="18" t="s">
        <v>44</v>
      </c>
      <c r="I86" s="76"/>
      <c r="J86" s="19" t="s">
        <v>147</v>
      </c>
      <c r="K86" s="37" t="s">
        <v>58</v>
      </c>
      <c r="L86" s="42" t="str">
        <f t="shared" si="3"/>
        <v xml:space="preserve">Harsh Joshi - “Train the Students” webinar series Working method development practice with timeSSD® </v>
      </c>
      <c r="M86" s="46" t="s">
        <v>142</v>
      </c>
      <c r="N86" s="20" t="s">
        <v>53</v>
      </c>
    </row>
    <row r="87" spans="2:14">
      <c r="B87" s="27">
        <f t="shared" si="4"/>
        <v>81</v>
      </c>
      <c r="C87" s="67">
        <v>2068</v>
      </c>
      <c r="D87" s="16">
        <v>43461</v>
      </c>
      <c r="E87" s="17" t="s">
        <v>15</v>
      </c>
      <c r="F87" s="17" t="s">
        <v>57</v>
      </c>
      <c r="G87" s="18"/>
      <c r="H87" s="18" t="s">
        <v>44</v>
      </c>
      <c r="I87" s="76"/>
      <c r="J87" s="19" t="s">
        <v>148</v>
      </c>
      <c r="K87" s="37" t="s">
        <v>58</v>
      </c>
      <c r="L87" s="42" t="str">
        <f t="shared" si="3"/>
        <v xml:space="preserve">Karan Sharma - “Train the Students” webinar series Working method development practice with timeSSD® </v>
      </c>
      <c r="M87" s="46" t="s">
        <v>142</v>
      </c>
      <c r="N87" s="20" t="s">
        <v>53</v>
      </c>
    </row>
    <row r="88" spans="2:14">
      <c r="B88" s="27">
        <f t="shared" si="4"/>
        <v>82</v>
      </c>
      <c r="C88" s="67">
        <v>2069</v>
      </c>
      <c r="D88" s="16">
        <v>43461</v>
      </c>
      <c r="E88" s="17" t="s">
        <v>15</v>
      </c>
      <c r="F88" s="17" t="s">
        <v>57</v>
      </c>
      <c r="G88" s="18"/>
      <c r="H88" s="18" t="s">
        <v>44</v>
      </c>
      <c r="I88" s="76"/>
      <c r="J88" s="19" t="s">
        <v>149</v>
      </c>
      <c r="K88" s="37" t="s">
        <v>58</v>
      </c>
      <c r="L88" s="42" t="str">
        <f t="shared" si="3"/>
        <v xml:space="preserve">Pragati Mohapatra - “Train the Students” webinar series Working method development practice with timeSSD® </v>
      </c>
      <c r="M88" s="46" t="s">
        <v>142</v>
      </c>
      <c r="N88" s="20" t="s">
        <v>53</v>
      </c>
    </row>
    <row r="89" spans="2:14">
      <c r="B89" s="27">
        <f t="shared" si="4"/>
        <v>83</v>
      </c>
      <c r="C89" s="67">
        <v>2070</v>
      </c>
      <c r="D89" s="16">
        <v>43461</v>
      </c>
      <c r="E89" s="17" t="s">
        <v>15</v>
      </c>
      <c r="F89" s="17" t="s">
        <v>57</v>
      </c>
      <c r="G89" s="18"/>
      <c r="H89" s="18" t="s">
        <v>44</v>
      </c>
      <c r="I89" s="76"/>
      <c r="J89" s="19" t="s">
        <v>150</v>
      </c>
      <c r="K89" s="37" t="s">
        <v>58</v>
      </c>
      <c r="L89" s="42" t="str">
        <f t="shared" si="3"/>
        <v xml:space="preserve">Priyabrata Mondal - “Train the Students” webinar series Working method development practice with timeSSD® </v>
      </c>
      <c r="M89" s="46" t="s">
        <v>142</v>
      </c>
      <c r="N89" s="20" t="s">
        <v>53</v>
      </c>
    </row>
    <row r="90" spans="2:14">
      <c r="B90" s="27">
        <f t="shared" si="4"/>
        <v>84</v>
      </c>
      <c r="C90" s="67">
        <v>2063</v>
      </c>
      <c r="D90" s="16">
        <v>43461</v>
      </c>
      <c r="E90" s="17" t="s">
        <v>15</v>
      </c>
      <c r="F90" s="17" t="s">
        <v>60</v>
      </c>
      <c r="G90" s="18"/>
      <c r="H90" s="18" t="s">
        <v>44</v>
      </c>
      <c r="I90" s="76"/>
      <c r="J90" s="19" t="s">
        <v>151</v>
      </c>
      <c r="K90" s="37" t="s">
        <v>68</v>
      </c>
      <c r="L90" s="42" t="str">
        <f t="shared" si="3"/>
        <v>Szoke Eszter-Implement productivity: standard methods with MTM-2 elements</v>
      </c>
      <c r="M90" s="46" t="s">
        <v>65</v>
      </c>
      <c r="N90" s="20" t="s">
        <v>53</v>
      </c>
    </row>
    <row r="91" spans="2:14">
      <c r="B91" s="27">
        <f t="shared" si="4"/>
        <v>85</v>
      </c>
      <c r="C91" s="67" t="s">
        <v>152</v>
      </c>
      <c r="D91" s="16">
        <v>43588</v>
      </c>
      <c r="E91" s="17" t="s">
        <v>48</v>
      </c>
      <c r="F91" s="17" t="s">
        <v>43</v>
      </c>
      <c r="G91" s="18" t="s">
        <v>17</v>
      </c>
      <c r="H91" s="18" t="s">
        <v>44</v>
      </c>
      <c r="I91" s="76" t="s">
        <v>153</v>
      </c>
      <c r="J91" s="19" t="s">
        <v>154</v>
      </c>
      <c r="K91" s="37" t="s">
        <v>68</v>
      </c>
      <c r="L91" s="42" t="str">
        <f>J91&amp;" - "&amp;E91&amp;" ID: "&amp;I91</f>
        <v>Czira Martin - Trainer ID: 004794358301</v>
      </c>
      <c r="M91" s="46"/>
      <c r="N91" s="20"/>
    </row>
    <row r="92" spans="2:14">
      <c r="B92" s="27">
        <f t="shared" si="4"/>
        <v>86</v>
      </c>
      <c r="C92" s="67" t="s">
        <v>155</v>
      </c>
      <c r="D92" s="16">
        <v>43588</v>
      </c>
      <c r="E92" s="17" t="s">
        <v>48</v>
      </c>
      <c r="F92" s="17" t="s">
        <v>43</v>
      </c>
      <c r="G92" s="18" t="s">
        <v>17</v>
      </c>
      <c r="H92" s="18" t="s">
        <v>44</v>
      </c>
      <c r="I92" s="76" t="s">
        <v>156</v>
      </c>
      <c r="J92" s="19" t="s">
        <v>157</v>
      </c>
      <c r="K92" s="37" t="s">
        <v>68</v>
      </c>
      <c r="L92" s="42" t="str">
        <f>J92&amp;" - "&amp;E92&amp;" ID: "&amp;I92</f>
        <v>Marthi Bela - Trainer ID: 000234297801</v>
      </c>
      <c r="M92" s="46"/>
      <c r="N92" s="20"/>
    </row>
    <row r="93" spans="2:14">
      <c r="B93" s="27">
        <f t="shared" si="4"/>
        <v>87</v>
      </c>
      <c r="C93" s="67" t="s">
        <v>158</v>
      </c>
      <c r="D93" s="16">
        <v>43612</v>
      </c>
      <c r="E93" s="17" t="s">
        <v>26</v>
      </c>
      <c r="F93" s="17" t="s">
        <v>43</v>
      </c>
      <c r="G93" s="18" t="s">
        <v>17</v>
      </c>
      <c r="H93" s="18" t="s">
        <v>44</v>
      </c>
      <c r="I93" s="76" t="s">
        <v>159</v>
      </c>
      <c r="J93" s="19" t="s">
        <v>128</v>
      </c>
      <c r="K93" s="37" t="s">
        <v>58</v>
      </c>
      <c r="L93" s="42" t="str">
        <f>J93&amp;" - "&amp;E93&amp;" ID: "&amp;I93</f>
        <v>Aditya Mahapatra  - Practitioner ID: 002024337601</v>
      </c>
      <c r="M93" s="46"/>
      <c r="N93" s="20"/>
    </row>
    <row r="94" spans="2:14">
      <c r="B94" s="27">
        <f t="shared" si="4"/>
        <v>88</v>
      </c>
      <c r="C94" s="67" t="s">
        <v>160</v>
      </c>
      <c r="D94" s="16">
        <v>43612</v>
      </c>
      <c r="E94" s="17" t="s">
        <v>26</v>
      </c>
      <c r="F94" s="17" t="s">
        <v>43</v>
      </c>
      <c r="G94" s="18" t="s">
        <v>17</v>
      </c>
      <c r="H94" s="18" t="s">
        <v>44</v>
      </c>
      <c r="I94" s="76" t="s">
        <v>161</v>
      </c>
      <c r="J94" s="19" t="s">
        <v>143</v>
      </c>
      <c r="K94" s="37" t="s">
        <v>58</v>
      </c>
      <c r="L94" s="42" t="str">
        <f t="shared" ref="L94:L99" si="5">J94&amp;" - "&amp;E94&amp;" ID: "&amp;I94</f>
        <v>Ashish Gupta  - Practitioner ID: 002014337601</v>
      </c>
      <c r="M94" s="46"/>
      <c r="N94" s="20"/>
    </row>
    <row r="95" spans="2:14">
      <c r="B95" s="27">
        <f t="shared" si="4"/>
        <v>89</v>
      </c>
      <c r="C95" s="67" t="s">
        <v>162</v>
      </c>
      <c r="D95" s="16">
        <v>43612</v>
      </c>
      <c r="E95" s="17" t="s">
        <v>26</v>
      </c>
      <c r="F95" s="17" t="s">
        <v>43</v>
      </c>
      <c r="G95" s="18" t="s">
        <v>17</v>
      </c>
      <c r="H95" s="18" t="s">
        <v>44</v>
      </c>
      <c r="I95" s="76" t="s">
        <v>163</v>
      </c>
      <c r="J95" s="19" t="s">
        <v>144</v>
      </c>
      <c r="K95" s="37" t="s">
        <v>58</v>
      </c>
      <c r="L95" s="42" t="str">
        <f t="shared" si="5"/>
        <v>Ashwini Anand  - Practitioner ID: 002124338001</v>
      </c>
      <c r="M95" s="46"/>
      <c r="N95" s="20"/>
    </row>
    <row r="96" spans="2:14">
      <c r="B96" s="27">
        <f t="shared" si="4"/>
        <v>90</v>
      </c>
      <c r="C96" s="67" t="s">
        <v>164</v>
      </c>
      <c r="D96" s="16">
        <v>43612</v>
      </c>
      <c r="E96" s="17" t="s">
        <v>26</v>
      </c>
      <c r="F96" s="17" t="s">
        <v>43</v>
      </c>
      <c r="G96" s="18" t="s">
        <v>17</v>
      </c>
      <c r="H96" s="18" t="s">
        <v>44</v>
      </c>
      <c r="I96" s="76" t="s">
        <v>165</v>
      </c>
      <c r="J96" s="19" t="s">
        <v>147</v>
      </c>
      <c r="K96" s="37" t="s">
        <v>58</v>
      </c>
      <c r="L96" s="42" t="str">
        <f t="shared" si="5"/>
        <v>Harsh Joshi  - Practitioner ID: 001924337201</v>
      </c>
      <c r="M96" s="46"/>
      <c r="N96" s="20"/>
    </row>
    <row r="97" spans="2:14">
      <c r="B97" s="27">
        <f t="shared" si="4"/>
        <v>91</v>
      </c>
      <c r="C97" s="67" t="s">
        <v>166</v>
      </c>
      <c r="D97" s="16">
        <v>43612</v>
      </c>
      <c r="E97" s="17" t="s">
        <v>26</v>
      </c>
      <c r="F97" s="17" t="s">
        <v>43</v>
      </c>
      <c r="G97" s="18" t="s">
        <v>17</v>
      </c>
      <c r="H97" s="18" t="s">
        <v>44</v>
      </c>
      <c r="I97" s="76" t="s">
        <v>167</v>
      </c>
      <c r="J97" s="19" t="s">
        <v>148</v>
      </c>
      <c r="K97" s="37" t="s">
        <v>58</v>
      </c>
      <c r="L97" s="42" t="str">
        <f t="shared" si="5"/>
        <v>Karan Sharma  - Practitioner ID: 001934337201</v>
      </c>
      <c r="M97" s="46"/>
      <c r="N97" s="20"/>
    </row>
    <row r="98" spans="2:14">
      <c r="B98" s="27">
        <f t="shared" si="4"/>
        <v>92</v>
      </c>
      <c r="C98" s="67" t="s">
        <v>168</v>
      </c>
      <c r="D98" s="16">
        <v>43612</v>
      </c>
      <c r="E98" s="17" t="s">
        <v>26</v>
      </c>
      <c r="F98" s="17" t="s">
        <v>43</v>
      </c>
      <c r="G98" s="18" t="s">
        <v>17</v>
      </c>
      <c r="H98" s="18" t="s">
        <v>44</v>
      </c>
      <c r="I98" s="76" t="s">
        <v>169</v>
      </c>
      <c r="J98" s="19" t="s">
        <v>149</v>
      </c>
      <c r="K98" s="37" t="s">
        <v>58</v>
      </c>
      <c r="L98" s="42" t="str">
        <f t="shared" si="5"/>
        <v>Pragati Mohapatra  - Practitioner ID: 002084337701</v>
      </c>
      <c r="M98" s="46"/>
      <c r="N98" s="20"/>
    </row>
    <row r="99" spans="2:14">
      <c r="B99" s="27">
        <f t="shared" si="4"/>
        <v>93</v>
      </c>
      <c r="C99" s="67" t="s">
        <v>170</v>
      </c>
      <c r="D99" s="16">
        <v>43612</v>
      </c>
      <c r="E99" s="17" t="s">
        <v>26</v>
      </c>
      <c r="F99" s="17" t="s">
        <v>43</v>
      </c>
      <c r="G99" s="18" t="s">
        <v>17</v>
      </c>
      <c r="H99" s="18" t="s">
        <v>44</v>
      </c>
      <c r="I99" s="76" t="s">
        <v>171</v>
      </c>
      <c r="J99" s="19" t="s">
        <v>137</v>
      </c>
      <c r="K99" s="37" t="s">
        <v>58</v>
      </c>
      <c r="L99" s="42" t="str">
        <f t="shared" si="5"/>
        <v>Priyabrata Mondal - Practitioner ID: 002034337601</v>
      </c>
      <c r="M99" s="46"/>
      <c r="N99" s="20"/>
    </row>
    <row r="100" spans="2:14">
      <c r="B100" s="27">
        <f t="shared" si="4"/>
        <v>94</v>
      </c>
      <c r="C100" s="67">
        <v>94</v>
      </c>
      <c r="D100" s="16">
        <v>43405</v>
      </c>
      <c r="E100" s="17" t="s">
        <v>21</v>
      </c>
      <c r="F100" s="17" t="s">
        <v>27</v>
      </c>
      <c r="G100" s="18"/>
      <c r="H100" s="18" t="s">
        <v>23</v>
      </c>
      <c r="I100" s="76"/>
      <c r="J100" s="19" t="s">
        <v>172</v>
      </c>
      <c r="K100" s="37" t="s">
        <v>58</v>
      </c>
      <c r="L100" s="42" t="str">
        <f>"Valid : Non Exclusiv "&amp;$J100&amp;","&amp;$K100</f>
        <v>Valid : Non Exclusiv Factories Of Future Ltd.,India</v>
      </c>
      <c r="M100" s="46"/>
      <c r="N100" s="20"/>
    </row>
    <row r="101" spans="2:14">
      <c r="B101" s="27">
        <f t="shared" si="4"/>
        <v>95</v>
      </c>
      <c r="C101" s="71" t="s">
        <v>173</v>
      </c>
      <c r="D101" s="16">
        <v>43405</v>
      </c>
      <c r="E101" s="17" t="s">
        <v>21</v>
      </c>
      <c r="F101" s="17" t="s">
        <v>27</v>
      </c>
      <c r="G101" s="18"/>
      <c r="H101" s="18" t="s">
        <v>23</v>
      </c>
      <c r="I101" s="76"/>
      <c r="J101" s="19" t="s">
        <v>172</v>
      </c>
      <c r="K101" s="37" t="s">
        <v>58</v>
      </c>
      <c r="L101" s="42" t="str">
        <f>"Valid : Non Exclusiv "&amp;$J101&amp;","&amp;$K101</f>
        <v>Valid : Non Exclusiv Factories Of Future Ltd.,India</v>
      </c>
      <c r="M101" s="46"/>
      <c r="N101" s="20"/>
    </row>
    <row r="102" spans="2:14">
      <c r="B102" s="27">
        <f t="shared" si="4"/>
        <v>96</v>
      </c>
      <c r="C102" s="67">
        <v>2175</v>
      </c>
      <c r="D102" s="16">
        <v>43650</v>
      </c>
      <c r="E102" s="17" t="s">
        <v>15</v>
      </c>
      <c r="F102" s="17" t="s">
        <v>54</v>
      </c>
      <c r="G102" s="18"/>
      <c r="H102" s="18" t="s">
        <v>44</v>
      </c>
      <c r="I102" s="76"/>
      <c r="J102" s="19" t="s">
        <v>174</v>
      </c>
      <c r="K102" s="37" t="s">
        <v>58</v>
      </c>
      <c r="L102" s="42" t="str">
        <f t="shared" ref="L102:L140" si="6">J102&amp;"-"&amp;M102</f>
        <v>Prabir Jana- NIFT, timeSSD® training for Facuty Members</v>
      </c>
      <c r="M102" s="46" t="s">
        <v>175</v>
      </c>
      <c r="N102" s="20"/>
    </row>
    <row r="103" spans="2:14">
      <c r="B103" s="27">
        <f t="shared" si="4"/>
        <v>97</v>
      </c>
      <c r="C103" s="67">
        <v>2176</v>
      </c>
      <c r="D103" s="16">
        <v>43650</v>
      </c>
      <c r="E103" s="17" t="s">
        <v>15</v>
      </c>
      <c r="F103" s="17" t="s">
        <v>54</v>
      </c>
      <c r="G103" s="18"/>
      <c r="H103" s="18" t="s">
        <v>44</v>
      </c>
      <c r="I103" s="76"/>
      <c r="J103" s="19" t="s">
        <v>176</v>
      </c>
      <c r="K103" s="37" t="s">
        <v>58</v>
      </c>
      <c r="L103" s="42" t="str">
        <f t="shared" si="6"/>
        <v>Gangadhar Malik- NIFT, timeSSD® training for Facuty Members</v>
      </c>
      <c r="M103" s="46" t="s">
        <v>175</v>
      </c>
      <c r="N103" s="20"/>
    </row>
    <row r="104" spans="2:14">
      <c r="B104" s="27">
        <f t="shared" si="4"/>
        <v>98</v>
      </c>
      <c r="C104" s="67">
        <v>2177</v>
      </c>
      <c r="D104" s="16">
        <v>43650</v>
      </c>
      <c r="E104" s="17" t="s">
        <v>15</v>
      </c>
      <c r="F104" s="17" t="s">
        <v>54</v>
      </c>
      <c r="G104" s="18"/>
      <c r="H104" s="18" t="s">
        <v>44</v>
      </c>
      <c r="I104" s="76"/>
      <c r="J104" s="19" t="s">
        <v>177</v>
      </c>
      <c r="K104" s="37" t="s">
        <v>58</v>
      </c>
      <c r="L104" s="42" t="str">
        <f t="shared" si="6"/>
        <v>Nandkishore Baraik- NIFT, timeSSD® training for Facuty Members</v>
      </c>
      <c r="M104" s="46" t="s">
        <v>175</v>
      </c>
      <c r="N104" s="20"/>
    </row>
    <row r="105" spans="2:14">
      <c r="B105" s="27">
        <f t="shared" si="4"/>
        <v>99</v>
      </c>
      <c r="C105" s="67">
        <v>2178</v>
      </c>
      <c r="D105" s="16">
        <v>43650</v>
      </c>
      <c r="E105" s="17" t="s">
        <v>15</v>
      </c>
      <c r="F105" s="17" t="s">
        <v>54</v>
      </c>
      <c r="G105" s="18"/>
      <c r="H105" s="18" t="s">
        <v>44</v>
      </c>
      <c r="I105" s="76"/>
      <c r="J105" s="19" t="s">
        <v>178</v>
      </c>
      <c r="K105" s="37" t="s">
        <v>58</v>
      </c>
      <c r="L105" s="42" t="str">
        <f t="shared" si="6"/>
        <v>Pavan Godiawala- NIFT, timeSSD® training for Facuty Members</v>
      </c>
      <c r="M105" s="46" t="s">
        <v>175</v>
      </c>
      <c r="N105" s="20"/>
    </row>
    <row r="106" spans="2:14">
      <c r="B106" s="27">
        <f t="shared" si="4"/>
        <v>100</v>
      </c>
      <c r="C106" s="67">
        <v>2179</v>
      </c>
      <c r="D106" s="16">
        <v>43650</v>
      </c>
      <c r="E106" s="17" t="s">
        <v>15</v>
      </c>
      <c r="F106" s="17" t="s">
        <v>54</v>
      </c>
      <c r="G106" s="18"/>
      <c r="H106" s="18" t="s">
        <v>44</v>
      </c>
      <c r="I106" s="76"/>
      <c r="J106" s="19" t="s">
        <v>179</v>
      </c>
      <c r="K106" s="37" t="s">
        <v>58</v>
      </c>
      <c r="L106" s="42" t="str">
        <f t="shared" si="6"/>
        <v>Ankur Makhija- NIFT, timeSSD® training for Facuty Members</v>
      </c>
      <c r="M106" s="46" t="s">
        <v>175</v>
      </c>
      <c r="N106" s="20"/>
    </row>
    <row r="107" spans="2:14">
      <c r="B107" s="27">
        <f t="shared" si="4"/>
        <v>101</v>
      </c>
      <c r="C107" s="67">
        <v>2180</v>
      </c>
      <c r="D107" s="16">
        <v>43650</v>
      </c>
      <c r="E107" s="17" t="s">
        <v>15</v>
      </c>
      <c r="F107" s="17" t="s">
        <v>54</v>
      </c>
      <c r="G107" s="18"/>
      <c r="H107" s="18" t="s">
        <v>44</v>
      </c>
      <c r="I107" s="76"/>
      <c r="J107" s="19" t="s">
        <v>180</v>
      </c>
      <c r="K107" s="37" t="s">
        <v>58</v>
      </c>
      <c r="L107" s="42" t="str">
        <f t="shared" si="6"/>
        <v>Manoj Tiwari- NIFT, timeSSD® training for Facuty Members</v>
      </c>
      <c r="M107" s="46" t="s">
        <v>175</v>
      </c>
      <c r="N107" s="20"/>
    </row>
    <row r="108" spans="2:14">
      <c r="B108" s="27">
        <f t="shared" si="4"/>
        <v>102</v>
      </c>
      <c r="C108" s="67">
        <v>2181</v>
      </c>
      <c r="D108" s="16">
        <v>43650</v>
      </c>
      <c r="E108" s="17" t="s">
        <v>15</v>
      </c>
      <c r="F108" s="17" t="s">
        <v>54</v>
      </c>
      <c r="G108" s="18"/>
      <c r="H108" s="18" t="s">
        <v>44</v>
      </c>
      <c r="I108" s="76"/>
      <c r="J108" s="19" t="s">
        <v>181</v>
      </c>
      <c r="K108" s="37" t="s">
        <v>58</v>
      </c>
      <c r="L108" s="42" t="str">
        <f t="shared" si="6"/>
        <v>Yuvraj Garg- NIFT, timeSSD® training for Facuty Members</v>
      </c>
      <c r="M108" s="46" t="s">
        <v>175</v>
      </c>
      <c r="N108" s="20"/>
    </row>
    <row r="109" spans="2:14">
      <c r="B109" s="27">
        <f t="shared" si="4"/>
        <v>103</v>
      </c>
      <c r="C109" s="67">
        <v>2182</v>
      </c>
      <c r="D109" s="16">
        <v>43650</v>
      </c>
      <c r="E109" s="17" t="s">
        <v>15</v>
      </c>
      <c r="F109" s="17" t="s">
        <v>54</v>
      </c>
      <c r="G109" s="18"/>
      <c r="H109" s="18" t="s">
        <v>44</v>
      </c>
      <c r="I109" s="76"/>
      <c r="J109" s="19" t="s">
        <v>182</v>
      </c>
      <c r="K109" s="37" t="s">
        <v>58</v>
      </c>
      <c r="L109" s="42" t="str">
        <f t="shared" si="6"/>
        <v>Saurabh Chaturvedi- NIFT, timeSSD® training for Facuty Members</v>
      </c>
      <c r="M109" s="46" t="s">
        <v>175</v>
      </c>
      <c r="N109" s="20"/>
    </row>
    <row r="110" spans="2:14">
      <c r="B110" s="27">
        <f t="shared" si="4"/>
        <v>104</v>
      </c>
      <c r="C110" s="67">
        <v>2183</v>
      </c>
      <c r="D110" s="16">
        <v>43650</v>
      </c>
      <c r="E110" s="17" t="s">
        <v>15</v>
      </c>
      <c r="F110" s="17" t="s">
        <v>54</v>
      </c>
      <c r="G110" s="18"/>
      <c r="H110" s="18" t="s">
        <v>44</v>
      </c>
      <c r="I110" s="76"/>
      <c r="J110" s="19" t="s">
        <v>183</v>
      </c>
      <c r="K110" s="37" t="s">
        <v>58</v>
      </c>
      <c r="L110" s="42" t="str">
        <f t="shared" si="6"/>
        <v>Mohammad Umar- NIFT, timeSSD® training for Facuty Members</v>
      </c>
      <c r="M110" s="46" t="s">
        <v>175</v>
      </c>
      <c r="N110" s="20"/>
    </row>
    <row r="111" spans="2:14">
      <c r="B111" s="27">
        <f t="shared" si="4"/>
        <v>105</v>
      </c>
      <c r="C111" s="67">
        <v>2184</v>
      </c>
      <c r="D111" s="16">
        <v>43650</v>
      </c>
      <c r="E111" s="17" t="s">
        <v>15</v>
      </c>
      <c r="F111" s="17" t="s">
        <v>54</v>
      </c>
      <c r="G111" s="18"/>
      <c r="H111" s="18" t="s">
        <v>44</v>
      </c>
      <c r="I111" s="76"/>
      <c r="J111" s="19" t="s">
        <v>184</v>
      </c>
      <c r="K111" s="37" t="s">
        <v>58</v>
      </c>
      <c r="L111" s="42" t="str">
        <f t="shared" si="6"/>
        <v>Kamaljeet Singh - NIFT, timeSSD® training for Facuty Members</v>
      </c>
      <c r="M111" s="46" t="s">
        <v>175</v>
      </c>
      <c r="N111" s="20"/>
    </row>
    <row r="112" spans="2:14">
      <c r="B112" s="27">
        <f t="shared" si="4"/>
        <v>106</v>
      </c>
      <c r="C112" s="67">
        <v>2185</v>
      </c>
      <c r="D112" s="16">
        <v>43650</v>
      </c>
      <c r="E112" s="17" t="s">
        <v>15</v>
      </c>
      <c r="F112" s="17" t="s">
        <v>54</v>
      </c>
      <c r="G112" s="18"/>
      <c r="H112" s="18" t="s">
        <v>44</v>
      </c>
      <c r="I112" s="76"/>
      <c r="J112" s="19" t="s">
        <v>185</v>
      </c>
      <c r="K112" s="37" t="s">
        <v>58</v>
      </c>
      <c r="L112" s="42" t="str">
        <f t="shared" si="6"/>
        <v>Bikas Agrawal- NIFT, timeSSD® training for Facuty Members</v>
      </c>
      <c r="M112" s="46" t="s">
        <v>175</v>
      </c>
      <c r="N112" s="20"/>
    </row>
    <row r="113" spans="2:14">
      <c r="B113" s="27">
        <f t="shared" si="4"/>
        <v>107</v>
      </c>
      <c r="C113" s="67">
        <v>2186</v>
      </c>
      <c r="D113" s="16">
        <v>43650</v>
      </c>
      <c r="E113" s="17" t="s">
        <v>15</v>
      </c>
      <c r="F113" s="17" t="s">
        <v>54</v>
      </c>
      <c r="G113" s="18"/>
      <c r="H113" s="18" t="s">
        <v>44</v>
      </c>
      <c r="I113" s="76"/>
      <c r="J113" s="19" t="s">
        <v>186</v>
      </c>
      <c r="K113" s="37" t="s">
        <v>58</v>
      </c>
      <c r="L113" s="42" t="str">
        <f t="shared" si="6"/>
        <v>Ranjan Kumar Saha- NIFT, timeSSD® training for Facuty Members</v>
      </c>
      <c r="M113" s="46" t="s">
        <v>175</v>
      </c>
      <c r="N113" s="20"/>
    </row>
    <row r="114" spans="2:14">
      <c r="B114" s="27">
        <f t="shared" si="4"/>
        <v>108</v>
      </c>
      <c r="C114" s="67">
        <v>2187</v>
      </c>
      <c r="D114" s="16">
        <v>43650</v>
      </c>
      <c r="E114" s="17" t="s">
        <v>15</v>
      </c>
      <c r="F114" s="17" t="s">
        <v>54</v>
      </c>
      <c r="G114" s="18"/>
      <c r="H114" s="18" t="s">
        <v>44</v>
      </c>
      <c r="I114" s="76"/>
      <c r="J114" s="19" t="s">
        <v>187</v>
      </c>
      <c r="K114" s="37" t="s">
        <v>58</v>
      </c>
      <c r="L114" s="42" t="str">
        <f t="shared" si="6"/>
        <v>Ajit Khare- NIFT, timeSSD® training for Facuty Members</v>
      </c>
      <c r="M114" s="46" t="s">
        <v>175</v>
      </c>
      <c r="N114" s="20"/>
    </row>
    <row r="115" spans="2:14">
      <c r="B115" s="27">
        <f t="shared" si="4"/>
        <v>109</v>
      </c>
      <c r="C115" s="67">
        <v>2188</v>
      </c>
      <c r="D115" s="16">
        <v>43650</v>
      </c>
      <c r="E115" s="17" t="s">
        <v>15</v>
      </c>
      <c r="F115" s="17" t="s">
        <v>54</v>
      </c>
      <c r="G115" s="18"/>
      <c r="H115" s="18" t="s">
        <v>44</v>
      </c>
      <c r="I115" s="76"/>
      <c r="J115" s="19" t="s">
        <v>188</v>
      </c>
      <c r="K115" s="37" t="s">
        <v>58</v>
      </c>
      <c r="L115" s="42" t="str">
        <f t="shared" si="6"/>
        <v>Riju Jakhar- NIFT, timeSSD® training for Facuty Members</v>
      </c>
      <c r="M115" s="46" t="s">
        <v>175</v>
      </c>
      <c r="N115" s="20"/>
    </row>
    <row r="116" spans="2:14">
      <c r="B116" s="27">
        <f t="shared" si="4"/>
        <v>110</v>
      </c>
      <c r="C116" s="67">
        <v>2190</v>
      </c>
      <c r="D116" s="16">
        <v>43651</v>
      </c>
      <c r="E116" s="17" t="s">
        <v>15</v>
      </c>
      <c r="F116" s="17" t="s">
        <v>54</v>
      </c>
      <c r="G116" s="18"/>
      <c r="H116" s="18" t="s">
        <v>44</v>
      </c>
      <c r="I116" s="76"/>
      <c r="J116" s="19" t="s">
        <v>189</v>
      </c>
      <c r="K116" s="37" t="s">
        <v>58</v>
      </c>
      <c r="L116" s="42" t="str">
        <f t="shared" si="6"/>
        <v>Bikas Agarwal - NIFT, timeSSD® training for Facuty Members</v>
      </c>
      <c r="M116" s="46" t="s">
        <v>175</v>
      </c>
      <c r="N116" s="20"/>
    </row>
    <row r="117" spans="2:14">
      <c r="B117" s="27">
        <f t="shared" si="4"/>
        <v>111</v>
      </c>
      <c r="C117" s="67">
        <v>2191</v>
      </c>
      <c r="D117" s="16">
        <v>43651</v>
      </c>
      <c r="E117" s="17" t="s">
        <v>15</v>
      </c>
      <c r="F117" s="17" t="s">
        <v>54</v>
      </c>
      <c r="G117" s="18"/>
      <c r="H117" s="18" t="s">
        <v>44</v>
      </c>
      <c r="I117" s="76"/>
      <c r="J117" s="19" t="s">
        <v>181</v>
      </c>
      <c r="K117" s="37" t="s">
        <v>58</v>
      </c>
      <c r="L117" s="42" t="str">
        <f t="shared" si="6"/>
        <v>Yuvraj Garg- NIFT, timeSSD® training for Facuty Members</v>
      </c>
      <c r="M117" s="46" t="s">
        <v>175</v>
      </c>
      <c r="N117" s="20"/>
    </row>
    <row r="118" spans="2:14">
      <c r="B118" s="27">
        <f t="shared" si="4"/>
        <v>112</v>
      </c>
      <c r="C118" s="67">
        <v>2192</v>
      </c>
      <c r="D118" s="16">
        <v>43651</v>
      </c>
      <c r="E118" s="17" t="s">
        <v>15</v>
      </c>
      <c r="F118" s="17" t="s">
        <v>54</v>
      </c>
      <c r="G118" s="18"/>
      <c r="H118" s="18" t="s">
        <v>44</v>
      </c>
      <c r="I118" s="76"/>
      <c r="J118" s="19" t="s">
        <v>190</v>
      </c>
      <c r="K118" s="37" t="s">
        <v>58</v>
      </c>
      <c r="L118" s="42" t="str">
        <f t="shared" si="6"/>
        <v>Jayant Kumar - NIFT, timeSSD® training for Facuty Members</v>
      </c>
      <c r="M118" s="46" t="s">
        <v>175</v>
      </c>
      <c r="N118" s="20"/>
    </row>
    <row r="119" spans="2:14">
      <c r="B119" s="27">
        <f t="shared" si="4"/>
        <v>113</v>
      </c>
      <c r="C119" s="67">
        <v>2193</v>
      </c>
      <c r="D119" s="16">
        <v>43651</v>
      </c>
      <c r="E119" s="17" t="s">
        <v>15</v>
      </c>
      <c r="F119" s="17" t="s">
        <v>54</v>
      </c>
      <c r="G119" s="18"/>
      <c r="H119" s="18" t="s">
        <v>44</v>
      </c>
      <c r="I119" s="76"/>
      <c r="J119" s="19" t="s">
        <v>191</v>
      </c>
      <c r="K119" s="37" t="s">
        <v>58</v>
      </c>
      <c r="L119" s="42" t="str">
        <f t="shared" si="6"/>
        <v>Sweta Jain - NIFT, timeSSD® training for Facuty Members</v>
      </c>
      <c r="M119" s="46" t="s">
        <v>175</v>
      </c>
      <c r="N119" s="20"/>
    </row>
    <row r="120" spans="2:14">
      <c r="B120" s="27">
        <f t="shared" si="4"/>
        <v>114</v>
      </c>
      <c r="C120" s="67">
        <v>2194</v>
      </c>
      <c r="D120" s="16">
        <v>43651</v>
      </c>
      <c r="E120" s="17" t="s">
        <v>15</v>
      </c>
      <c r="F120" s="17" t="s">
        <v>54</v>
      </c>
      <c r="G120" s="18"/>
      <c r="H120" s="18" t="s">
        <v>44</v>
      </c>
      <c r="I120" s="76"/>
      <c r="J120" s="19" t="s">
        <v>192</v>
      </c>
      <c r="K120" s="37" t="s">
        <v>58</v>
      </c>
      <c r="L120" s="42" t="str">
        <f t="shared" si="6"/>
        <v>Renjini G - NIFT, timeSSD® training for Facuty Members</v>
      </c>
      <c r="M120" s="46" t="s">
        <v>175</v>
      </c>
      <c r="N120" s="20"/>
    </row>
    <row r="121" spans="2:14">
      <c r="B121" s="27">
        <f t="shared" si="4"/>
        <v>115</v>
      </c>
      <c r="C121" s="67">
        <v>2195</v>
      </c>
      <c r="D121" s="16">
        <v>43651</v>
      </c>
      <c r="E121" s="17" t="s">
        <v>15</v>
      </c>
      <c r="F121" s="17" t="s">
        <v>54</v>
      </c>
      <c r="G121" s="18"/>
      <c r="H121" s="18" t="s">
        <v>44</v>
      </c>
      <c r="I121" s="76"/>
      <c r="J121" s="19" t="s">
        <v>193</v>
      </c>
      <c r="K121" s="37" t="s">
        <v>58</v>
      </c>
      <c r="L121" s="42" t="str">
        <f t="shared" si="6"/>
        <v>D. Samuel Wesley- NIFT, timeSSD® training for Facuty Members</v>
      </c>
      <c r="M121" s="46" t="s">
        <v>175</v>
      </c>
      <c r="N121" s="20"/>
    </row>
    <row r="122" spans="2:14">
      <c r="B122" s="27">
        <f t="shared" si="4"/>
        <v>116</v>
      </c>
      <c r="C122" s="67">
        <v>2196</v>
      </c>
      <c r="D122" s="16">
        <v>43651</v>
      </c>
      <c r="E122" s="17" t="s">
        <v>15</v>
      </c>
      <c r="F122" s="17" t="s">
        <v>54</v>
      </c>
      <c r="G122" s="18"/>
      <c r="H122" s="18" t="s">
        <v>44</v>
      </c>
      <c r="I122" s="76"/>
      <c r="J122" s="19" t="s">
        <v>194</v>
      </c>
      <c r="K122" s="37" t="s">
        <v>58</v>
      </c>
      <c r="L122" s="42" t="str">
        <f t="shared" si="6"/>
        <v>Amit Kumar Anjanee - NIFT, timeSSD® training for Facuty Members</v>
      </c>
      <c r="M122" s="46" t="s">
        <v>175</v>
      </c>
      <c r="N122" s="20"/>
    </row>
    <row r="123" spans="2:14">
      <c r="B123" s="27">
        <f t="shared" si="4"/>
        <v>117</v>
      </c>
      <c r="C123" s="67">
        <v>2197</v>
      </c>
      <c r="D123" s="16">
        <v>43651</v>
      </c>
      <c r="E123" s="17" t="s">
        <v>15</v>
      </c>
      <c r="F123" s="17" t="s">
        <v>54</v>
      </c>
      <c r="G123" s="18"/>
      <c r="H123" s="18" t="s">
        <v>44</v>
      </c>
      <c r="I123" s="76"/>
      <c r="J123" s="19" t="s">
        <v>195</v>
      </c>
      <c r="K123" s="37" t="s">
        <v>58</v>
      </c>
      <c r="L123" s="42" t="str">
        <f t="shared" si="6"/>
        <v>Dr. Rajani Jain - NIFT, timeSSD® training for Facuty Members</v>
      </c>
      <c r="M123" s="46" t="s">
        <v>175</v>
      </c>
      <c r="N123" s="20"/>
    </row>
    <row r="124" spans="2:14">
      <c r="B124" s="27">
        <f t="shared" si="4"/>
        <v>118</v>
      </c>
      <c r="C124" s="67">
        <v>2198</v>
      </c>
      <c r="D124" s="16">
        <v>43651</v>
      </c>
      <c r="E124" s="17" t="s">
        <v>15</v>
      </c>
      <c r="F124" s="17" t="s">
        <v>54</v>
      </c>
      <c r="G124" s="18"/>
      <c r="H124" s="18" t="s">
        <v>44</v>
      </c>
      <c r="I124" s="76"/>
      <c r="J124" s="19" t="s">
        <v>196</v>
      </c>
      <c r="K124" s="37" t="s">
        <v>58</v>
      </c>
      <c r="L124" s="42" t="str">
        <f t="shared" si="6"/>
        <v>Priyadarshini Veerabathula- NIFT, timeSSD® training for Facuty Members</v>
      </c>
      <c r="M124" s="46" t="s">
        <v>175</v>
      </c>
      <c r="N124" s="20"/>
    </row>
    <row r="125" spans="2:14">
      <c r="B125" s="27">
        <f t="shared" si="4"/>
        <v>119</v>
      </c>
      <c r="C125" s="67">
        <v>2199</v>
      </c>
      <c r="D125" s="16">
        <v>43651</v>
      </c>
      <c r="E125" s="17" t="s">
        <v>15</v>
      </c>
      <c r="F125" s="17" t="s">
        <v>54</v>
      </c>
      <c r="G125" s="18"/>
      <c r="H125" s="18" t="s">
        <v>44</v>
      </c>
      <c r="I125" s="76"/>
      <c r="J125" s="19" t="s">
        <v>197</v>
      </c>
      <c r="K125" s="37" t="s">
        <v>58</v>
      </c>
      <c r="L125" s="42" t="str">
        <f t="shared" si="6"/>
        <v>Muhilvannan N - NIFT, timeSSD® training for Facuty Members</v>
      </c>
      <c r="M125" s="46" t="s">
        <v>175</v>
      </c>
      <c r="N125" s="20"/>
    </row>
    <row r="126" spans="2:14">
      <c r="B126" s="27">
        <f t="shared" si="4"/>
        <v>120</v>
      </c>
      <c r="C126" s="67">
        <v>2200</v>
      </c>
      <c r="D126" s="16">
        <v>43651</v>
      </c>
      <c r="E126" s="17" t="s">
        <v>15</v>
      </c>
      <c r="F126" s="17" t="s">
        <v>54</v>
      </c>
      <c r="G126" s="18"/>
      <c r="H126" s="18" t="s">
        <v>44</v>
      </c>
      <c r="I126" s="76"/>
      <c r="J126" s="19" t="s">
        <v>198</v>
      </c>
      <c r="K126" s="37" t="s">
        <v>58</v>
      </c>
      <c r="L126" s="42" t="str">
        <f t="shared" si="6"/>
        <v>P. Chakravarthy - NIFT, timeSSD® training for Facuty Members</v>
      </c>
      <c r="M126" s="46" t="s">
        <v>175</v>
      </c>
      <c r="N126" s="20"/>
    </row>
    <row r="127" spans="2:14">
      <c r="B127" s="27">
        <f t="shared" si="4"/>
        <v>121</v>
      </c>
      <c r="C127" s="67">
        <v>2201</v>
      </c>
      <c r="D127" s="16">
        <v>43651</v>
      </c>
      <c r="E127" s="17" t="s">
        <v>15</v>
      </c>
      <c r="F127" s="17" t="s">
        <v>54</v>
      </c>
      <c r="G127" s="18"/>
      <c r="H127" s="18" t="s">
        <v>44</v>
      </c>
      <c r="I127" s="76"/>
      <c r="J127" s="19" t="s">
        <v>199</v>
      </c>
      <c r="K127" s="37" t="s">
        <v>58</v>
      </c>
      <c r="L127" s="42" t="str">
        <f t="shared" si="6"/>
        <v>Rajesh Kumar Jha - NIFT, timeSSD® training for Facuty Members</v>
      </c>
      <c r="M127" s="46" t="s">
        <v>175</v>
      </c>
      <c r="N127" s="20"/>
    </row>
    <row r="128" spans="2:14">
      <c r="B128" s="27">
        <f t="shared" si="4"/>
        <v>122</v>
      </c>
      <c r="C128" s="67">
        <v>2202</v>
      </c>
      <c r="D128" s="16">
        <v>43651</v>
      </c>
      <c r="E128" s="17" t="s">
        <v>15</v>
      </c>
      <c r="F128" s="17" t="s">
        <v>54</v>
      </c>
      <c r="G128" s="18"/>
      <c r="H128" s="18" t="s">
        <v>44</v>
      </c>
      <c r="I128" s="76"/>
      <c r="J128" s="19" t="s">
        <v>200</v>
      </c>
      <c r="K128" s="37" t="s">
        <v>58</v>
      </c>
      <c r="L128" s="42" t="str">
        <f t="shared" si="6"/>
        <v>Amit Kumar Phogat- NIFT, timeSSD® training for Facuty Members</v>
      </c>
      <c r="M128" s="46" t="s">
        <v>175</v>
      </c>
      <c r="N128" s="20"/>
    </row>
    <row r="129" spans="2:14">
      <c r="B129" s="27">
        <f t="shared" si="4"/>
        <v>123</v>
      </c>
      <c r="C129" s="67">
        <v>2229</v>
      </c>
      <c r="D129" s="16">
        <v>43731</v>
      </c>
      <c r="E129" s="17" t="s">
        <v>34</v>
      </c>
      <c r="F129" s="17" t="s">
        <v>16</v>
      </c>
      <c r="G129" s="18"/>
      <c r="H129" s="18" t="s">
        <v>44</v>
      </c>
      <c r="I129" s="77" t="s">
        <v>201</v>
      </c>
      <c r="J129" s="19" t="s">
        <v>202</v>
      </c>
      <c r="K129" s="37" t="s">
        <v>58</v>
      </c>
      <c r="L129" s="42" t="str">
        <f t="shared" si="6"/>
        <v>Neetu Saini-First place in the 2nd timeSSD® competition and 
significant contributions to the timeSSD® educational development program</v>
      </c>
      <c r="M129" s="46" t="s">
        <v>203</v>
      </c>
      <c r="N129" s="20" t="s">
        <v>204</v>
      </c>
    </row>
    <row r="130" spans="2:14">
      <c r="B130" s="27">
        <f t="shared" si="4"/>
        <v>124</v>
      </c>
      <c r="C130" s="67">
        <v>2230</v>
      </c>
      <c r="D130" s="16">
        <v>43731</v>
      </c>
      <c r="E130" s="17" t="s">
        <v>34</v>
      </c>
      <c r="F130" s="17" t="s">
        <v>16</v>
      </c>
      <c r="G130" s="18"/>
      <c r="H130" s="18" t="s">
        <v>44</v>
      </c>
      <c r="I130" s="77" t="s">
        <v>205</v>
      </c>
      <c r="J130" s="19" t="s">
        <v>206</v>
      </c>
      <c r="K130" s="37" t="s">
        <v>58</v>
      </c>
      <c r="L130" s="42" t="str">
        <f t="shared" si="6"/>
        <v>Swati Joshi-Second place in the 2nd timeSSD® competition and 
significant contributions to the timeSSD® educational development program</v>
      </c>
      <c r="M130" s="46" t="s">
        <v>207</v>
      </c>
      <c r="N130" s="20" t="s">
        <v>204</v>
      </c>
    </row>
    <row r="131" spans="2:14">
      <c r="B131" s="27">
        <f t="shared" si="4"/>
        <v>125</v>
      </c>
      <c r="C131" s="67">
        <v>2231</v>
      </c>
      <c r="D131" s="16">
        <v>43731</v>
      </c>
      <c r="E131" s="17" t="s">
        <v>34</v>
      </c>
      <c r="F131" s="17" t="s">
        <v>16</v>
      </c>
      <c r="G131" s="18"/>
      <c r="H131" s="18" t="s">
        <v>44</v>
      </c>
      <c r="I131" s="77" t="s">
        <v>208</v>
      </c>
      <c r="J131" s="19" t="s">
        <v>209</v>
      </c>
      <c r="K131" s="37" t="s">
        <v>58</v>
      </c>
      <c r="L131" s="42" t="str">
        <f t="shared" si="6"/>
        <v>Ameesha Goel-Third place in the 2nd timeSSD® competition and 
significant contributions to the timeSSD® educational development program</v>
      </c>
      <c r="M131" s="46" t="s">
        <v>210</v>
      </c>
      <c r="N131" s="20" t="s">
        <v>204</v>
      </c>
    </row>
    <row r="132" spans="2:14">
      <c r="B132" s="27">
        <f t="shared" si="4"/>
        <v>126</v>
      </c>
      <c r="C132" s="67">
        <v>2232</v>
      </c>
      <c r="D132" s="16">
        <v>43731</v>
      </c>
      <c r="E132" s="17" t="s">
        <v>15</v>
      </c>
      <c r="F132" s="17" t="s">
        <v>16</v>
      </c>
      <c r="G132" s="18"/>
      <c r="H132" s="18" t="s">
        <v>44</v>
      </c>
      <c r="I132" s="77" t="s">
        <v>211</v>
      </c>
      <c r="J132" s="19" t="s">
        <v>212</v>
      </c>
      <c r="K132" s="37" t="s">
        <v>58</v>
      </c>
      <c r="L132" s="42" t="str">
        <f t="shared" si="6"/>
        <v>Anushka Girdhar-participation in the 2nd timeSSD® competition and 
significant contributions to the timeSSD® educational development program</v>
      </c>
      <c r="M132" s="46" t="s">
        <v>213</v>
      </c>
      <c r="N132" s="20" t="s">
        <v>204</v>
      </c>
    </row>
    <row r="133" spans="2:14">
      <c r="B133" s="27">
        <f t="shared" si="4"/>
        <v>127</v>
      </c>
      <c r="C133" s="67">
        <v>2233</v>
      </c>
      <c r="D133" s="16">
        <v>43731</v>
      </c>
      <c r="E133" s="17" t="s">
        <v>15</v>
      </c>
      <c r="F133" s="17" t="s">
        <v>16</v>
      </c>
      <c r="G133" s="18"/>
      <c r="H133" s="18" t="s">
        <v>44</v>
      </c>
      <c r="I133" s="77" t="s">
        <v>214</v>
      </c>
      <c r="J133" s="19" t="s">
        <v>215</v>
      </c>
      <c r="K133" s="37" t="s">
        <v>58</v>
      </c>
      <c r="L133" s="42" t="str">
        <f t="shared" si="6"/>
        <v>Tannishtha Maherda-participation in the 2nd timeSSD® competition and 
significant contributions to the timeSSD® educational development program</v>
      </c>
      <c r="M133" s="46" t="s">
        <v>213</v>
      </c>
      <c r="N133" s="20" t="s">
        <v>204</v>
      </c>
    </row>
    <row r="134" spans="2:14">
      <c r="B134" s="27">
        <f t="shared" si="4"/>
        <v>128</v>
      </c>
      <c r="C134" s="67">
        <v>2234</v>
      </c>
      <c r="D134" s="16">
        <v>43731</v>
      </c>
      <c r="E134" s="17" t="s">
        <v>15</v>
      </c>
      <c r="F134" s="17" t="s">
        <v>16</v>
      </c>
      <c r="G134" s="18"/>
      <c r="H134" s="18" t="s">
        <v>44</v>
      </c>
      <c r="I134" s="77" t="s">
        <v>216</v>
      </c>
      <c r="J134" s="19" t="s">
        <v>217</v>
      </c>
      <c r="K134" s="37" t="s">
        <v>58</v>
      </c>
      <c r="L134" s="42" t="str">
        <f t="shared" si="6"/>
        <v>Aashish Kumar-participation in the 2nd timeSSD® competition and 
significant contributions to the timeSSD® educational development program</v>
      </c>
      <c r="M134" s="46" t="s">
        <v>213</v>
      </c>
      <c r="N134" s="20" t="s">
        <v>204</v>
      </c>
    </row>
    <row r="135" spans="2:14">
      <c r="B135" s="27">
        <f t="shared" si="4"/>
        <v>129</v>
      </c>
      <c r="C135" s="67">
        <v>2276</v>
      </c>
      <c r="D135" s="16">
        <v>43823</v>
      </c>
      <c r="E135" s="17" t="s">
        <v>15</v>
      </c>
      <c r="F135" s="17" t="s">
        <v>57</v>
      </c>
      <c r="G135" s="18"/>
      <c r="H135" s="18" t="s">
        <v>44</v>
      </c>
      <c r="I135" s="76"/>
      <c r="J135" s="19" t="s">
        <v>218</v>
      </c>
      <c r="K135" s="37" t="s">
        <v>58</v>
      </c>
      <c r="L135" s="42" t="str">
        <f t="shared" si="6"/>
        <v xml:space="preserve">Dipanwita Ray- “Train the Students” webinar series Working method development practice with timeSSD® </v>
      </c>
      <c r="M135" s="46" t="s">
        <v>142</v>
      </c>
      <c r="N135" s="20"/>
    </row>
    <row r="136" spans="2:14">
      <c r="B136" s="27">
        <f t="shared" si="4"/>
        <v>130</v>
      </c>
      <c r="C136" s="67">
        <v>2277</v>
      </c>
      <c r="D136" s="16">
        <v>43823</v>
      </c>
      <c r="E136" s="17" t="s">
        <v>15</v>
      </c>
      <c r="F136" s="17" t="s">
        <v>57</v>
      </c>
      <c r="G136" s="18"/>
      <c r="H136" s="18" t="s">
        <v>44</v>
      </c>
      <c r="I136" s="76"/>
      <c r="J136" s="19" t="s">
        <v>206</v>
      </c>
      <c r="K136" s="37" t="s">
        <v>58</v>
      </c>
      <c r="L136" s="42" t="str">
        <f t="shared" si="6"/>
        <v xml:space="preserve">Swati Joshi- “Train the Students” webinar series Working method development practice with timeSSD® </v>
      </c>
      <c r="M136" s="46" t="s">
        <v>142</v>
      </c>
      <c r="N136" s="20"/>
    </row>
    <row r="137" spans="2:14">
      <c r="B137" s="27">
        <f t="shared" ref="B137:B200" si="7">IF(OR(ISBLANK(C137),C137=""),"",B136+1)</f>
        <v>131</v>
      </c>
      <c r="C137" s="67">
        <v>2278</v>
      </c>
      <c r="D137" s="16">
        <v>43823</v>
      </c>
      <c r="E137" s="17" t="s">
        <v>15</v>
      </c>
      <c r="F137" s="17" t="s">
        <v>57</v>
      </c>
      <c r="G137" s="18"/>
      <c r="H137" s="18" t="s">
        <v>44</v>
      </c>
      <c r="I137" s="76"/>
      <c r="J137" s="19" t="s">
        <v>202</v>
      </c>
      <c r="K137" s="37" t="s">
        <v>58</v>
      </c>
      <c r="L137" s="42" t="str">
        <f t="shared" si="6"/>
        <v xml:space="preserve">Neetu Saini- “Train the Students” webinar series Working method development practice with timeSSD® </v>
      </c>
      <c r="M137" s="46" t="s">
        <v>142</v>
      </c>
      <c r="N137" s="20"/>
    </row>
    <row r="138" spans="2:14">
      <c r="B138" s="27">
        <f t="shared" si="7"/>
        <v>132</v>
      </c>
      <c r="C138" s="67">
        <v>2279</v>
      </c>
      <c r="D138" s="16">
        <v>43823</v>
      </c>
      <c r="E138" s="17" t="s">
        <v>15</v>
      </c>
      <c r="F138" s="17" t="s">
        <v>57</v>
      </c>
      <c r="G138" s="18"/>
      <c r="H138" s="18" t="s">
        <v>44</v>
      </c>
      <c r="I138" s="76"/>
      <c r="J138" s="19" t="s">
        <v>215</v>
      </c>
      <c r="K138" s="37" t="s">
        <v>58</v>
      </c>
      <c r="L138" s="42" t="str">
        <f t="shared" si="6"/>
        <v xml:space="preserve">Tannishtha Maherda- “Train the Students” webinar series Working method development practice with timeSSD® </v>
      </c>
      <c r="M138" s="46" t="s">
        <v>142</v>
      </c>
      <c r="N138" s="20"/>
    </row>
    <row r="139" spans="2:14">
      <c r="B139" s="27">
        <f t="shared" si="7"/>
        <v>133</v>
      </c>
      <c r="C139" s="67">
        <v>2280</v>
      </c>
      <c r="D139" s="16">
        <v>43823</v>
      </c>
      <c r="E139" s="17" t="s">
        <v>15</v>
      </c>
      <c r="F139" s="17" t="s">
        <v>57</v>
      </c>
      <c r="G139" s="18"/>
      <c r="H139" s="18" t="s">
        <v>44</v>
      </c>
      <c r="I139" s="76"/>
      <c r="J139" s="19" t="s">
        <v>219</v>
      </c>
      <c r="K139" s="37" t="s">
        <v>58</v>
      </c>
      <c r="L139" s="42" t="str">
        <f t="shared" si="6"/>
        <v xml:space="preserve">Mihir Garg- “Train the Students” webinar series Working method development practice with timeSSD® </v>
      </c>
      <c r="M139" s="46" t="s">
        <v>142</v>
      </c>
      <c r="N139" s="20"/>
    </row>
    <row r="140" spans="2:14">
      <c r="B140" s="27">
        <f t="shared" si="7"/>
        <v>134</v>
      </c>
      <c r="C140" s="67">
        <v>2281</v>
      </c>
      <c r="D140" s="16">
        <v>43823</v>
      </c>
      <c r="E140" s="17" t="s">
        <v>15</v>
      </c>
      <c r="F140" s="17" t="s">
        <v>57</v>
      </c>
      <c r="G140" s="18"/>
      <c r="H140" s="18" t="s">
        <v>44</v>
      </c>
      <c r="I140" s="76"/>
      <c r="J140" s="19" t="s">
        <v>209</v>
      </c>
      <c r="K140" s="37" t="s">
        <v>58</v>
      </c>
      <c r="L140" s="42" t="str">
        <f t="shared" si="6"/>
        <v xml:space="preserve">Ameesha Goel- “Train the Students” webinar series Working method development practice with timeSSD® </v>
      </c>
      <c r="M140" s="46" t="s">
        <v>142</v>
      </c>
      <c r="N140" s="20"/>
    </row>
    <row r="141" spans="2:14">
      <c r="B141" s="27">
        <f t="shared" si="7"/>
        <v>135</v>
      </c>
      <c r="C141" s="67" t="s">
        <v>220</v>
      </c>
      <c r="D141" s="16">
        <v>43823</v>
      </c>
      <c r="E141" s="17" t="s">
        <v>26</v>
      </c>
      <c r="F141" s="17" t="s">
        <v>43</v>
      </c>
      <c r="G141" s="18" t="s">
        <v>17</v>
      </c>
      <c r="H141" s="18" t="s">
        <v>44</v>
      </c>
      <c r="I141" s="77" t="s">
        <v>221</v>
      </c>
      <c r="J141" s="19" t="s">
        <v>218</v>
      </c>
      <c r="K141" s="37" t="s">
        <v>58</v>
      </c>
      <c r="L141" s="42" t="str">
        <f t="shared" ref="L141:L144" si="8">J141&amp;" - "&amp;E141&amp;" ID: "&amp;I141</f>
        <v>Dipanwita Ray - Practitioner ID: 005704364901</v>
      </c>
      <c r="M141" s="46"/>
      <c r="N141" s="20"/>
    </row>
    <row r="142" spans="2:14">
      <c r="B142" s="27">
        <f t="shared" si="7"/>
        <v>136</v>
      </c>
      <c r="C142" s="67" t="s">
        <v>222</v>
      </c>
      <c r="D142" s="16">
        <v>43823</v>
      </c>
      <c r="E142" s="17" t="s">
        <v>26</v>
      </c>
      <c r="F142" s="17" t="s">
        <v>43</v>
      </c>
      <c r="G142" s="18" t="s">
        <v>17</v>
      </c>
      <c r="H142" s="18" t="s">
        <v>44</v>
      </c>
      <c r="I142" s="77" t="s">
        <v>223</v>
      </c>
      <c r="J142" s="19" t="s">
        <v>206</v>
      </c>
      <c r="K142" s="37" t="s">
        <v>58</v>
      </c>
      <c r="L142" s="42" t="str">
        <f t="shared" si="8"/>
        <v>Swati Joshi - Practitioner ID: 005704364902</v>
      </c>
      <c r="M142" s="46"/>
      <c r="N142" s="20"/>
    </row>
    <row r="143" spans="2:14">
      <c r="B143" s="27">
        <f t="shared" si="7"/>
        <v>137</v>
      </c>
      <c r="C143" s="67" t="s">
        <v>224</v>
      </c>
      <c r="D143" s="16">
        <v>43823</v>
      </c>
      <c r="E143" s="17" t="s">
        <v>26</v>
      </c>
      <c r="F143" s="17" t="s">
        <v>43</v>
      </c>
      <c r="G143" s="18" t="s">
        <v>17</v>
      </c>
      <c r="H143" s="18" t="s">
        <v>44</v>
      </c>
      <c r="I143" s="77" t="s">
        <v>225</v>
      </c>
      <c r="J143" s="19" t="s">
        <v>202</v>
      </c>
      <c r="K143" s="37" t="s">
        <v>58</v>
      </c>
      <c r="L143" s="42" t="str">
        <f t="shared" si="8"/>
        <v>Neetu Saini - Practitioner ID: 005704364903</v>
      </c>
      <c r="M143" s="46"/>
      <c r="N143" s="20"/>
    </row>
    <row r="144" spans="2:14">
      <c r="B144" s="27">
        <f t="shared" si="7"/>
        <v>138</v>
      </c>
      <c r="C144" s="67" t="s">
        <v>226</v>
      </c>
      <c r="D144" s="16">
        <v>44012</v>
      </c>
      <c r="E144" s="17" t="s">
        <v>48</v>
      </c>
      <c r="F144" s="17" t="s">
        <v>43</v>
      </c>
      <c r="G144" s="18" t="s">
        <v>17</v>
      </c>
      <c r="H144" s="18" t="s">
        <v>44</v>
      </c>
      <c r="I144" s="77" t="s">
        <v>227</v>
      </c>
      <c r="J144" s="19" t="s">
        <v>128</v>
      </c>
      <c r="K144" s="37" t="s">
        <v>58</v>
      </c>
      <c r="L144" s="42" t="str">
        <f t="shared" si="8"/>
        <v>Aditya Mahapatra  - Trainer ID: 002024337602</v>
      </c>
      <c r="M144" s="46"/>
      <c r="N144" s="20"/>
    </row>
    <row r="145" spans="2:14">
      <c r="B145" s="27">
        <f t="shared" si="7"/>
        <v>139</v>
      </c>
      <c r="C145" s="67">
        <v>2408</v>
      </c>
      <c r="D145" s="16">
        <v>44012</v>
      </c>
      <c r="E145" s="17" t="s">
        <v>15</v>
      </c>
      <c r="F145" s="17" t="s">
        <v>60</v>
      </c>
      <c r="G145" s="18"/>
      <c r="H145" s="18" t="s">
        <v>44</v>
      </c>
      <c r="I145" s="76"/>
      <c r="J145" s="19" t="s">
        <v>228</v>
      </c>
      <c r="K145" s="37" t="s">
        <v>58</v>
      </c>
      <c r="L145" s="42" t="str">
        <f t="shared" ref="L145" si="9">J145&amp;"-"&amp;M145</f>
        <v>Ramamurthy Mr-"Learn to Calculate SMV using PMTS" webinar based workshop practice with timeSSD® - organized by TANTU</v>
      </c>
      <c r="M145" s="46" t="s">
        <v>229</v>
      </c>
      <c r="N145" s="20"/>
    </row>
    <row r="146" spans="2:14">
      <c r="B146" s="27">
        <f t="shared" si="7"/>
        <v>140</v>
      </c>
      <c r="C146" s="67">
        <v>2409</v>
      </c>
      <c r="D146" s="16">
        <v>44012</v>
      </c>
      <c r="E146" s="17" t="s">
        <v>15</v>
      </c>
      <c r="F146" s="17" t="s">
        <v>60</v>
      </c>
      <c r="G146" s="18"/>
      <c r="H146" s="18" t="s">
        <v>44</v>
      </c>
      <c r="I146" s="76"/>
      <c r="J146" s="19" t="s">
        <v>230</v>
      </c>
      <c r="K146" s="37" t="s">
        <v>58</v>
      </c>
      <c r="L146" s="42" t="str">
        <f t="shared" ref="L146:L169" si="10">J146&amp;"-"&amp;M146</f>
        <v>Kishore Kumar-"Learn to Calculate SMV using PMTS" webinar based workshop practice with timeSSD® - organized by TANTU</v>
      </c>
      <c r="M146" s="46" t="s">
        <v>229</v>
      </c>
      <c r="N146" s="20"/>
    </row>
    <row r="147" spans="2:14">
      <c r="B147" s="27">
        <f t="shared" si="7"/>
        <v>141</v>
      </c>
      <c r="C147" s="67">
        <v>2410</v>
      </c>
      <c r="D147" s="16">
        <v>44012</v>
      </c>
      <c r="E147" s="17" t="s">
        <v>15</v>
      </c>
      <c r="F147" s="17" t="s">
        <v>60</v>
      </c>
      <c r="G147" s="18"/>
      <c r="H147" s="18" t="s">
        <v>44</v>
      </c>
      <c r="I147" s="76"/>
      <c r="J147" s="19" t="s">
        <v>231</v>
      </c>
      <c r="K147" s="37" t="s">
        <v>58</v>
      </c>
      <c r="L147" s="42" t="str">
        <f t="shared" si="10"/>
        <v>Raghavendra Kulkarni-"Learn to Calculate SMV using PMTS" webinar based workshop practice with timeSSD® - organized by TANTU</v>
      </c>
      <c r="M147" s="46" t="s">
        <v>229</v>
      </c>
      <c r="N147" s="20"/>
    </row>
    <row r="148" spans="2:14">
      <c r="B148" s="27">
        <f t="shared" si="7"/>
        <v>142</v>
      </c>
      <c r="C148" s="67">
        <v>2411</v>
      </c>
      <c r="D148" s="16">
        <v>44012</v>
      </c>
      <c r="E148" s="17" t="s">
        <v>15</v>
      </c>
      <c r="F148" s="17" t="s">
        <v>60</v>
      </c>
      <c r="G148" s="18"/>
      <c r="H148" s="18" t="s">
        <v>44</v>
      </c>
      <c r="I148" s="76"/>
      <c r="J148" s="19" t="s">
        <v>232</v>
      </c>
      <c r="K148" s="37" t="s">
        <v>58</v>
      </c>
      <c r="L148" s="42" t="str">
        <f t="shared" si="10"/>
        <v>Sunidhi Kumari Kumari-"Learn to Calculate SMV using PMTS" webinar based workshop practice with timeSSD® - organized by TANTU</v>
      </c>
      <c r="M148" s="46" t="s">
        <v>229</v>
      </c>
      <c r="N148" s="20"/>
    </row>
    <row r="149" spans="2:14">
      <c r="B149" s="27">
        <f t="shared" si="7"/>
        <v>143</v>
      </c>
      <c r="C149" s="67">
        <v>2412</v>
      </c>
      <c r="D149" s="16">
        <v>44012</v>
      </c>
      <c r="E149" s="17" t="s">
        <v>15</v>
      </c>
      <c r="F149" s="17" t="s">
        <v>60</v>
      </c>
      <c r="G149" s="18"/>
      <c r="H149" s="18" t="s">
        <v>44</v>
      </c>
      <c r="I149" s="76"/>
      <c r="J149" s="19" t="s">
        <v>233</v>
      </c>
      <c r="K149" s="37" t="s">
        <v>58</v>
      </c>
      <c r="L149" s="42" t="str">
        <f t="shared" si="10"/>
        <v>Sharwan Kumar Verma-"Learn to Calculate SMV using PMTS" webinar based workshop practice with timeSSD® - organized by TANTU</v>
      </c>
      <c r="M149" s="46" t="s">
        <v>229</v>
      </c>
      <c r="N149" s="20"/>
    </row>
    <row r="150" spans="2:14">
      <c r="B150" s="27">
        <f t="shared" si="7"/>
        <v>144</v>
      </c>
      <c r="C150" s="67">
        <v>2413</v>
      </c>
      <c r="D150" s="16">
        <v>44012</v>
      </c>
      <c r="E150" s="17" t="s">
        <v>15</v>
      </c>
      <c r="F150" s="17" t="s">
        <v>60</v>
      </c>
      <c r="G150" s="18"/>
      <c r="H150" s="18" t="s">
        <v>44</v>
      </c>
      <c r="I150" s="76"/>
      <c r="J150" s="19" t="s">
        <v>234</v>
      </c>
      <c r="K150" s="37" t="s">
        <v>63</v>
      </c>
      <c r="L150" s="42" t="str">
        <f t="shared" si="10"/>
        <v>Goran Demboski-"Learn to Calculate SMV using PMTS" webinar based workshop practice with timeSSD® - organized by TANTU</v>
      </c>
      <c r="M150" s="46" t="s">
        <v>229</v>
      </c>
      <c r="N150" s="20"/>
    </row>
    <row r="151" spans="2:14">
      <c r="B151" s="27">
        <f t="shared" si="7"/>
        <v>145</v>
      </c>
      <c r="C151" s="67">
        <v>2414</v>
      </c>
      <c r="D151" s="16">
        <v>44012</v>
      </c>
      <c r="E151" s="17" t="s">
        <v>15</v>
      </c>
      <c r="F151" s="17" t="s">
        <v>60</v>
      </c>
      <c r="G151" s="18"/>
      <c r="H151" s="18" t="s">
        <v>44</v>
      </c>
      <c r="I151" s="76"/>
      <c r="J151" s="19" t="s">
        <v>235</v>
      </c>
      <c r="K151" s="37" t="s">
        <v>73</v>
      </c>
      <c r="L151" s="42" t="str">
        <f t="shared" si="10"/>
        <v>Lilia Grabovskaya-"Learn to Calculate SMV using PMTS" webinar based workshop practice with timeSSD® - organized by TANTU</v>
      </c>
      <c r="M151" s="46" t="s">
        <v>229</v>
      </c>
      <c r="N151" s="20"/>
    </row>
    <row r="152" spans="2:14">
      <c r="B152" s="27">
        <f t="shared" si="7"/>
        <v>146</v>
      </c>
      <c r="C152" s="67">
        <v>2415</v>
      </c>
      <c r="D152" s="16">
        <v>44012</v>
      </c>
      <c r="E152" s="17" t="s">
        <v>15</v>
      </c>
      <c r="F152" s="17" t="s">
        <v>60</v>
      </c>
      <c r="G152" s="18"/>
      <c r="H152" s="18" t="s">
        <v>44</v>
      </c>
      <c r="I152" s="76"/>
      <c r="J152" s="19" t="s">
        <v>236</v>
      </c>
      <c r="K152" s="37" t="s">
        <v>45</v>
      </c>
      <c r="L152" s="42" t="str">
        <f t="shared" si="10"/>
        <v>Harry Schwarz-"Learn to Calculate SMV using PMTS" webinar based workshop practice with timeSSD® - organized by TANTU</v>
      </c>
      <c r="M152" s="46" t="s">
        <v>229</v>
      </c>
      <c r="N152" s="20"/>
    </row>
    <row r="153" spans="2:14">
      <c r="B153" s="27">
        <f t="shared" si="7"/>
        <v>147</v>
      </c>
      <c r="C153" s="67">
        <v>2416</v>
      </c>
      <c r="D153" s="16">
        <v>44012</v>
      </c>
      <c r="E153" s="17" t="s">
        <v>15</v>
      </c>
      <c r="F153" s="17" t="s">
        <v>60</v>
      </c>
      <c r="G153" s="18"/>
      <c r="H153" s="18" t="s">
        <v>44</v>
      </c>
      <c r="I153" s="76"/>
      <c r="J153" s="19" t="s">
        <v>237</v>
      </c>
      <c r="K153" s="37" t="s">
        <v>66</v>
      </c>
      <c r="L153" s="42" t="str">
        <f t="shared" si="10"/>
        <v>Sheikh Amin Ahmed-"Learn to Calculate SMV using PMTS" webinar based workshop practice with timeSSD® - organized by TANTU</v>
      </c>
      <c r="M153" s="46" t="s">
        <v>229</v>
      </c>
      <c r="N153" s="20"/>
    </row>
    <row r="154" spans="2:14">
      <c r="B154" s="27">
        <f t="shared" si="7"/>
        <v>148</v>
      </c>
      <c r="C154" s="67">
        <v>2417</v>
      </c>
      <c r="D154" s="16">
        <v>44012</v>
      </c>
      <c r="E154" s="17" t="s">
        <v>15</v>
      </c>
      <c r="F154" s="17" t="s">
        <v>60</v>
      </c>
      <c r="G154" s="18"/>
      <c r="H154" s="18" t="s">
        <v>44</v>
      </c>
      <c r="I154" s="76"/>
      <c r="J154" s="19" t="s">
        <v>238</v>
      </c>
      <c r="K154" s="37" t="s">
        <v>58</v>
      </c>
      <c r="L154" s="42" t="str">
        <f t="shared" si="10"/>
        <v>Ritcha Julka-"Learn to Calculate SMV using PMTS" webinar based workshop practice with timeSSD® - organized by TANTU</v>
      </c>
      <c r="M154" s="46" t="s">
        <v>229</v>
      </c>
      <c r="N154" s="20"/>
    </row>
    <row r="155" spans="2:14">
      <c r="B155" s="27">
        <f t="shared" si="7"/>
        <v>149</v>
      </c>
      <c r="C155" s="67">
        <v>2418</v>
      </c>
      <c r="D155" s="16">
        <v>44012</v>
      </c>
      <c r="E155" s="17" t="s">
        <v>15</v>
      </c>
      <c r="F155" s="17" t="s">
        <v>60</v>
      </c>
      <c r="G155" s="18"/>
      <c r="H155" s="18" t="s">
        <v>44</v>
      </c>
      <c r="I155" s="76"/>
      <c r="J155" s="19" t="s">
        <v>239</v>
      </c>
      <c r="K155" s="37" t="s">
        <v>19</v>
      </c>
      <c r="L155" s="42" t="str">
        <f t="shared" si="10"/>
        <v>Bhaskar Ranjan Saha-"Learn to Calculate SMV using PMTS" webinar based workshop practice with timeSSD® - organized by TANTU</v>
      </c>
      <c r="M155" s="46" t="s">
        <v>229</v>
      </c>
      <c r="N155" s="20"/>
    </row>
    <row r="156" spans="2:14">
      <c r="B156" s="27">
        <f t="shared" si="7"/>
        <v>150</v>
      </c>
      <c r="C156" s="67">
        <v>2419</v>
      </c>
      <c r="D156" s="16">
        <v>44012</v>
      </c>
      <c r="E156" s="17" t="s">
        <v>15</v>
      </c>
      <c r="F156" s="17" t="s">
        <v>60</v>
      </c>
      <c r="G156" s="18"/>
      <c r="H156" s="18" t="s">
        <v>44</v>
      </c>
      <c r="I156" s="76"/>
      <c r="J156" s="19" t="s">
        <v>240</v>
      </c>
      <c r="K156" s="37" t="s">
        <v>68</v>
      </c>
      <c r="L156" s="42" t="str">
        <f t="shared" si="10"/>
        <v>Maria Archip-"Learn to Calculate SMV using PMTS" webinar based workshop practice with timeSSD® - organized by TANTU</v>
      </c>
      <c r="M156" s="46" t="s">
        <v>229</v>
      </c>
      <c r="N156" s="20"/>
    </row>
    <row r="157" spans="2:14">
      <c r="B157" s="27">
        <f t="shared" si="7"/>
        <v>151</v>
      </c>
      <c r="C157" s="67">
        <v>2420</v>
      </c>
      <c r="D157" s="16">
        <v>44012</v>
      </c>
      <c r="E157" s="17" t="s">
        <v>15</v>
      </c>
      <c r="F157" s="17" t="s">
        <v>60</v>
      </c>
      <c r="G157" s="18"/>
      <c r="H157" s="18" t="s">
        <v>44</v>
      </c>
      <c r="I157" s="76"/>
      <c r="J157" s="19" t="s">
        <v>241</v>
      </c>
      <c r="K157" s="37" t="s">
        <v>61</v>
      </c>
      <c r="L157" s="42" t="str">
        <f t="shared" si="10"/>
        <v>Zayar Oo-"Learn to Calculate SMV using PMTS" webinar based workshop practice with timeSSD® - organized by TANTU</v>
      </c>
      <c r="M157" s="46" t="s">
        <v>229</v>
      </c>
      <c r="N157" s="20"/>
    </row>
    <row r="158" spans="2:14">
      <c r="B158" s="27">
        <f t="shared" si="7"/>
        <v>152</v>
      </c>
      <c r="C158" s="67">
        <v>2421</v>
      </c>
      <c r="D158" s="16">
        <v>44012</v>
      </c>
      <c r="E158" s="17" t="s">
        <v>15</v>
      </c>
      <c r="F158" s="17" t="s">
        <v>60</v>
      </c>
      <c r="G158" s="18"/>
      <c r="H158" s="18" t="s">
        <v>44</v>
      </c>
      <c r="I158" s="76"/>
      <c r="J158" s="19" t="s">
        <v>242</v>
      </c>
      <c r="K158" s="37" t="s">
        <v>37</v>
      </c>
      <c r="L158" s="42" t="str">
        <f t="shared" si="10"/>
        <v>Usama Gamal-"Learn to Calculate SMV using PMTS" webinar based workshop practice with timeSSD® - organized by TANTU</v>
      </c>
      <c r="M158" s="46" t="s">
        <v>229</v>
      </c>
      <c r="N158" s="20"/>
    </row>
    <row r="159" spans="2:14">
      <c r="B159" s="27">
        <f t="shared" si="7"/>
        <v>153</v>
      </c>
      <c r="C159" s="73">
        <v>2422</v>
      </c>
      <c r="D159" s="16">
        <v>44012</v>
      </c>
      <c r="E159" s="17" t="s">
        <v>15</v>
      </c>
      <c r="F159" s="17" t="s">
        <v>60</v>
      </c>
      <c r="G159" s="18"/>
      <c r="H159" s="18" t="s">
        <v>44</v>
      </c>
      <c r="I159" s="76"/>
      <c r="J159" s="19" t="s">
        <v>243</v>
      </c>
      <c r="K159" s="37" t="s">
        <v>29</v>
      </c>
      <c r="L159" s="42" t="str">
        <f t="shared" si="10"/>
        <v>Liwei Cao -"Learn to Calculate SMV using PMTS" webinar based workshop practice with timeSSD® - organized by TANTU</v>
      </c>
      <c r="M159" s="46" t="s">
        <v>229</v>
      </c>
      <c r="N159" s="20"/>
    </row>
    <row r="160" spans="2:14">
      <c r="B160" s="27">
        <f t="shared" si="7"/>
        <v>154</v>
      </c>
      <c r="C160" s="67">
        <v>2423</v>
      </c>
      <c r="D160" s="16">
        <v>44012</v>
      </c>
      <c r="E160" s="17" t="s">
        <v>15</v>
      </c>
      <c r="F160" s="17" t="s">
        <v>60</v>
      </c>
      <c r="G160" s="18"/>
      <c r="H160" s="18" t="s">
        <v>44</v>
      </c>
      <c r="I160" s="76"/>
      <c r="J160" s="19" t="s">
        <v>244</v>
      </c>
      <c r="K160" s="37" t="s">
        <v>58</v>
      </c>
      <c r="L160" s="42" t="str">
        <f t="shared" si="10"/>
        <v>Sathvik Bhat-"Learn to Calculate SMV using PMTS" webinar based workshop practice with timeSSD® - organized by TANTU</v>
      </c>
      <c r="M160" s="46" t="s">
        <v>229</v>
      </c>
      <c r="N160" s="20"/>
    </row>
    <row r="161" spans="2:14">
      <c r="B161" s="27">
        <f t="shared" si="7"/>
        <v>155</v>
      </c>
      <c r="C161" s="67">
        <v>2424</v>
      </c>
      <c r="D161" s="16">
        <v>44012</v>
      </c>
      <c r="E161" s="17" t="s">
        <v>15</v>
      </c>
      <c r="F161" s="17" t="s">
        <v>60</v>
      </c>
      <c r="G161" s="18"/>
      <c r="H161" s="18" t="s">
        <v>44</v>
      </c>
      <c r="I161" s="76"/>
      <c r="J161" s="19" t="s">
        <v>245</v>
      </c>
      <c r="K161" s="37" t="s">
        <v>19</v>
      </c>
      <c r="L161" s="42" t="str">
        <f t="shared" si="10"/>
        <v>Abu Taleb-"Learn to Calculate SMV using PMTS" webinar based workshop practice with timeSSD® - organized by TANTU</v>
      </c>
      <c r="M161" s="46" t="s">
        <v>229</v>
      </c>
      <c r="N161" s="20"/>
    </row>
    <row r="162" spans="2:14">
      <c r="B162" s="27">
        <f t="shared" si="7"/>
        <v>156</v>
      </c>
      <c r="C162" s="67">
        <v>2435</v>
      </c>
      <c r="D162" s="16">
        <v>44063</v>
      </c>
      <c r="E162" s="17" t="s">
        <v>15</v>
      </c>
      <c r="F162" s="17" t="s">
        <v>54</v>
      </c>
      <c r="G162" s="18"/>
      <c r="H162" s="18" t="s">
        <v>44</v>
      </c>
      <c r="I162" s="76"/>
      <c r="J162" s="19" t="s">
        <v>247</v>
      </c>
      <c r="K162" s="37" t="s">
        <v>66</v>
      </c>
      <c r="L162" s="42" t="str">
        <f t="shared" si="10"/>
        <v>Muhammad Zakir Ali-timeSSD® User  Training (30 H)</v>
      </c>
      <c r="M162" s="46" t="s">
        <v>255</v>
      </c>
      <c r="N162" s="20" t="s">
        <v>256</v>
      </c>
    </row>
    <row r="163" spans="2:14">
      <c r="B163" s="27">
        <f t="shared" si="7"/>
        <v>157</v>
      </c>
      <c r="C163" s="67">
        <v>2436</v>
      </c>
      <c r="D163" s="16">
        <v>44063</v>
      </c>
      <c r="E163" s="17" t="s">
        <v>15</v>
      </c>
      <c r="F163" s="17" t="s">
        <v>54</v>
      </c>
      <c r="G163" s="18"/>
      <c r="H163" s="18" t="s">
        <v>44</v>
      </c>
      <c r="I163" s="76"/>
      <c r="J163" s="19" t="s">
        <v>248</v>
      </c>
      <c r="K163" s="37" t="s">
        <v>66</v>
      </c>
      <c r="L163" s="42" t="str">
        <f t="shared" si="10"/>
        <v>E M Ushan Amithirigala-timeSSD® User  Training (30 H)</v>
      </c>
      <c r="M163" s="46" t="s">
        <v>255</v>
      </c>
      <c r="N163" s="20" t="s">
        <v>256</v>
      </c>
    </row>
    <row r="164" spans="2:14">
      <c r="B164" s="27">
        <f t="shared" si="7"/>
        <v>158</v>
      </c>
      <c r="C164" s="67">
        <v>2437</v>
      </c>
      <c r="D164" s="16">
        <v>44063</v>
      </c>
      <c r="E164" s="17" t="s">
        <v>15</v>
      </c>
      <c r="F164" s="17" t="s">
        <v>54</v>
      </c>
      <c r="G164" s="18"/>
      <c r="H164" s="18" t="s">
        <v>44</v>
      </c>
      <c r="I164" s="76"/>
      <c r="J164" s="19" t="s">
        <v>249</v>
      </c>
      <c r="K164" s="37" t="s">
        <v>66</v>
      </c>
      <c r="L164" s="42" t="str">
        <f t="shared" si="10"/>
        <v>Waqar Ali Siddiqui-timeSSD® User  Training (30 H)</v>
      </c>
      <c r="M164" s="46" t="s">
        <v>255</v>
      </c>
      <c r="N164" s="20" t="s">
        <v>256</v>
      </c>
    </row>
    <row r="165" spans="2:14">
      <c r="B165" s="27">
        <f t="shared" si="7"/>
        <v>159</v>
      </c>
      <c r="C165" s="67">
        <v>2438</v>
      </c>
      <c r="D165" s="16">
        <v>44063</v>
      </c>
      <c r="E165" s="17" t="s">
        <v>15</v>
      </c>
      <c r="F165" s="17" t="s">
        <v>54</v>
      </c>
      <c r="G165" s="18"/>
      <c r="H165" s="18" t="s">
        <v>44</v>
      </c>
      <c r="I165" s="76"/>
      <c r="J165" s="19" t="s">
        <v>250</v>
      </c>
      <c r="K165" s="37" t="s">
        <v>66</v>
      </c>
      <c r="L165" s="42" t="str">
        <f t="shared" si="10"/>
        <v>Sarfaraz Bhatti-timeSSD® User  Training (30 H)</v>
      </c>
      <c r="M165" s="46" t="s">
        <v>255</v>
      </c>
      <c r="N165" s="20" t="s">
        <v>256</v>
      </c>
    </row>
    <row r="166" spans="2:14">
      <c r="B166" s="27">
        <f t="shared" si="7"/>
        <v>160</v>
      </c>
      <c r="C166" s="67">
        <v>2439</v>
      </c>
      <c r="D166" s="16">
        <v>44063</v>
      </c>
      <c r="E166" s="17" t="s">
        <v>15</v>
      </c>
      <c r="F166" s="17" t="s">
        <v>54</v>
      </c>
      <c r="G166" s="18"/>
      <c r="H166" s="18" t="s">
        <v>44</v>
      </c>
      <c r="I166" s="76"/>
      <c r="J166" s="19" t="s">
        <v>251</v>
      </c>
      <c r="K166" s="37" t="s">
        <v>66</v>
      </c>
      <c r="L166" s="42" t="str">
        <f t="shared" si="10"/>
        <v>Tabassum Naz-timeSSD® User  Training (30 H)</v>
      </c>
      <c r="M166" s="46" t="s">
        <v>255</v>
      </c>
      <c r="N166" s="20" t="s">
        <v>256</v>
      </c>
    </row>
    <row r="167" spans="2:14">
      <c r="B167" s="27">
        <f t="shared" si="7"/>
        <v>161</v>
      </c>
      <c r="C167" s="67">
        <v>2440</v>
      </c>
      <c r="D167" s="16">
        <v>44063</v>
      </c>
      <c r="E167" s="17" t="s">
        <v>15</v>
      </c>
      <c r="F167" s="17" t="s">
        <v>54</v>
      </c>
      <c r="G167" s="18"/>
      <c r="H167" s="18" t="s">
        <v>44</v>
      </c>
      <c r="I167" s="76"/>
      <c r="J167" s="19" t="s">
        <v>252</v>
      </c>
      <c r="K167" s="37" t="s">
        <v>66</v>
      </c>
      <c r="L167" s="42" t="str">
        <f t="shared" si="10"/>
        <v>Atif Mustafa-timeSSD® User  Training (30 H)</v>
      </c>
      <c r="M167" s="46" t="s">
        <v>255</v>
      </c>
      <c r="N167" s="20" t="s">
        <v>256</v>
      </c>
    </row>
    <row r="168" spans="2:14">
      <c r="B168" s="27">
        <f t="shared" si="7"/>
        <v>162</v>
      </c>
      <c r="C168" s="67">
        <v>2441</v>
      </c>
      <c r="D168" s="16">
        <v>44063</v>
      </c>
      <c r="E168" s="17" t="s">
        <v>15</v>
      </c>
      <c r="F168" s="17" t="s">
        <v>54</v>
      </c>
      <c r="G168" s="18"/>
      <c r="H168" s="18" t="s">
        <v>44</v>
      </c>
      <c r="I168" s="76"/>
      <c r="J168" s="19" t="s">
        <v>253</v>
      </c>
      <c r="K168" s="37" t="s">
        <v>66</v>
      </c>
      <c r="L168" s="42" t="str">
        <f t="shared" si="10"/>
        <v>Muhammad Junaid-timeSSD® User  Training (30 H)</v>
      </c>
      <c r="M168" s="46" t="s">
        <v>255</v>
      </c>
      <c r="N168" s="20" t="s">
        <v>256</v>
      </c>
    </row>
    <row r="169" spans="2:14">
      <c r="B169" s="27">
        <f t="shared" si="7"/>
        <v>163</v>
      </c>
      <c r="C169" s="67">
        <v>2442</v>
      </c>
      <c r="D169" s="16">
        <v>44063</v>
      </c>
      <c r="E169" s="17" t="s">
        <v>15</v>
      </c>
      <c r="F169" s="17" t="s">
        <v>54</v>
      </c>
      <c r="G169" s="18"/>
      <c r="H169" s="18" t="s">
        <v>44</v>
      </c>
      <c r="I169" s="76"/>
      <c r="J169" s="19" t="s">
        <v>254</v>
      </c>
      <c r="K169" s="37" t="s">
        <v>66</v>
      </c>
      <c r="L169" s="42" t="str">
        <f t="shared" si="10"/>
        <v>Ambreen Saeed-timeSSD® User  Training (30 H)</v>
      </c>
      <c r="M169" s="46" t="s">
        <v>255</v>
      </c>
      <c r="N169" s="20" t="s">
        <v>256</v>
      </c>
    </row>
    <row r="170" spans="2:14">
      <c r="B170" s="27">
        <f t="shared" si="7"/>
        <v>164</v>
      </c>
      <c r="C170" s="67" t="s">
        <v>258</v>
      </c>
      <c r="D170" s="16">
        <v>44151</v>
      </c>
      <c r="E170" s="17" t="s">
        <v>26</v>
      </c>
      <c r="F170" s="17" t="s">
        <v>43</v>
      </c>
      <c r="G170" s="18" t="s">
        <v>17</v>
      </c>
      <c r="H170" s="18" t="s">
        <v>44</v>
      </c>
      <c r="I170" s="76" t="s">
        <v>265</v>
      </c>
      <c r="J170" s="19" t="s">
        <v>254</v>
      </c>
      <c r="K170" s="37" t="s">
        <v>66</v>
      </c>
      <c r="L170" s="42" t="str">
        <f t="shared" ref="L170:L176" si="11">J170&amp;" - "&amp;E170&amp;" ID: "&amp;I170</f>
        <v>Ambreen Saeed - Practitioner ID: 008604401401</v>
      </c>
      <c r="M170" s="46"/>
      <c r="N170" s="20"/>
    </row>
    <row r="171" spans="2:14">
      <c r="B171" s="27">
        <f t="shared" si="7"/>
        <v>165</v>
      </c>
      <c r="C171" s="67" t="s">
        <v>259</v>
      </c>
      <c r="D171" s="16">
        <v>44151</v>
      </c>
      <c r="E171" s="17" t="s">
        <v>26</v>
      </c>
      <c r="F171" s="17" t="s">
        <v>43</v>
      </c>
      <c r="G171" s="18" t="s">
        <v>17</v>
      </c>
      <c r="H171" s="18" t="s">
        <v>44</v>
      </c>
      <c r="I171" s="76" t="s">
        <v>266</v>
      </c>
      <c r="J171" s="19" t="s">
        <v>252</v>
      </c>
      <c r="K171" s="37" t="s">
        <v>66</v>
      </c>
      <c r="L171" s="42" t="str">
        <f t="shared" si="11"/>
        <v>Atif Mustafa - Practitioner ID: 008604401201</v>
      </c>
      <c r="M171" s="46"/>
      <c r="N171" s="20"/>
    </row>
    <row r="172" spans="2:14">
      <c r="B172" s="27">
        <f t="shared" si="7"/>
        <v>166</v>
      </c>
      <c r="C172" s="67" t="s">
        <v>260</v>
      </c>
      <c r="D172" s="16">
        <v>44151</v>
      </c>
      <c r="E172" s="17" t="s">
        <v>26</v>
      </c>
      <c r="F172" s="17" t="s">
        <v>43</v>
      </c>
      <c r="G172" s="18" t="s">
        <v>17</v>
      </c>
      <c r="H172" s="18" t="s">
        <v>44</v>
      </c>
      <c r="I172" s="76" t="s">
        <v>267</v>
      </c>
      <c r="J172" s="19" t="s">
        <v>257</v>
      </c>
      <c r="K172" s="37" t="s">
        <v>66</v>
      </c>
      <c r="L172" s="42" t="str">
        <f t="shared" si="11"/>
        <v>E.M. Ushan Amithirigala - Practitioner ID: 008604401501</v>
      </c>
      <c r="M172" s="46"/>
      <c r="N172" s="20"/>
    </row>
    <row r="173" spans="2:14">
      <c r="B173" s="27">
        <f t="shared" si="7"/>
        <v>167</v>
      </c>
      <c r="C173" s="67" t="s">
        <v>261</v>
      </c>
      <c r="D173" s="16">
        <v>44151</v>
      </c>
      <c r="E173" s="17" t="s">
        <v>26</v>
      </c>
      <c r="F173" s="17" t="s">
        <v>43</v>
      </c>
      <c r="G173" s="18" t="s">
        <v>17</v>
      </c>
      <c r="H173" s="18" t="s">
        <v>44</v>
      </c>
      <c r="I173" s="76" t="s">
        <v>268</v>
      </c>
      <c r="J173" s="19" t="s">
        <v>253</v>
      </c>
      <c r="K173" s="37" t="s">
        <v>66</v>
      </c>
      <c r="L173" s="42" t="str">
        <f t="shared" si="11"/>
        <v>Muhammad Junaid - Practitioner ID: 008604401101</v>
      </c>
      <c r="M173" s="46"/>
      <c r="N173" s="20"/>
    </row>
    <row r="174" spans="2:14">
      <c r="B174" s="27">
        <f t="shared" si="7"/>
        <v>168</v>
      </c>
      <c r="C174" s="67" t="s">
        <v>262</v>
      </c>
      <c r="D174" s="16">
        <v>44151</v>
      </c>
      <c r="E174" s="17" t="s">
        <v>26</v>
      </c>
      <c r="F174" s="17" t="s">
        <v>43</v>
      </c>
      <c r="G174" s="18" t="s">
        <v>17</v>
      </c>
      <c r="H174" s="18" t="s">
        <v>44</v>
      </c>
      <c r="I174" s="76" t="s">
        <v>269</v>
      </c>
      <c r="J174" s="19" t="s">
        <v>247</v>
      </c>
      <c r="K174" s="37" t="s">
        <v>66</v>
      </c>
      <c r="L174" s="42" t="str">
        <f t="shared" si="11"/>
        <v>Muhammad Zakir Ali - Practitioner ID: 008604401102</v>
      </c>
      <c r="M174" s="46"/>
      <c r="N174" s="20"/>
    </row>
    <row r="175" spans="2:14">
      <c r="B175" s="27">
        <f t="shared" si="7"/>
        <v>169</v>
      </c>
      <c r="C175" s="67" t="s">
        <v>263</v>
      </c>
      <c r="D175" s="16">
        <v>44151</v>
      </c>
      <c r="E175" s="17" t="s">
        <v>26</v>
      </c>
      <c r="F175" s="17" t="s">
        <v>43</v>
      </c>
      <c r="G175" s="18" t="s">
        <v>17</v>
      </c>
      <c r="H175" s="18" t="s">
        <v>44</v>
      </c>
      <c r="I175" s="76" t="s">
        <v>270</v>
      </c>
      <c r="J175" s="19" t="s">
        <v>251</v>
      </c>
      <c r="K175" s="37" t="s">
        <v>66</v>
      </c>
      <c r="L175" s="42" t="str">
        <f t="shared" si="11"/>
        <v>Tabassum Naz - Practitioner ID: 008604401801</v>
      </c>
      <c r="M175" s="46"/>
      <c r="N175" s="20"/>
    </row>
    <row r="176" spans="2:14">
      <c r="B176" s="27">
        <f t="shared" si="7"/>
        <v>170</v>
      </c>
      <c r="C176" s="67" t="s">
        <v>264</v>
      </c>
      <c r="D176" s="16">
        <v>44151</v>
      </c>
      <c r="E176" s="17" t="s">
        <v>26</v>
      </c>
      <c r="F176" s="17" t="s">
        <v>43</v>
      </c>
      <c r="G176" s="18" t="s">
        <v>17</v>
      </c>
      <c r="H176" s="18" t="s">
        <v>44</v>
      </c>
      <c r="I176" s="76" t="s">
        <v>271</v>
      </c>
      <c r="J176" s="19" t="s">
        <v>249</v>
      </c>
      <c r="K176" s="37" t="s">
        <v>66</v>
      </c>
      <c r="L176" s="42" t="str">
        <f t="shared" si="11"/>
        <v>Waqar Ali Siddiqui - Practitioner ID: 008604401202</v>
      </c>
      <c r="M176" s="46"/>
      <c r="N176" s="20"/>
    </row>
    <row r="177" spans="2:14">
      <c r="B177" s="27">
        <f t="shared" si="7"/>
        <v>171</v>
      </c>
      <c r="C177" s="67">
        <v>2511</v>
      </c>
      <c r="D177" s="16">
        <v>44298</v>
      </c>
      <c r="E177" s="17" t="s">
        <v>15</v>
      </c>
      <c r="F177" s="17" t="s">
        <v>54</v>
      </c>
      <c r="G177" s="18"/>
      <c r="H177" s="18" t="s">
        <v>44</v>
      </c>
      <c r="I177" s="76"/>
      <c r="J177" s="19" t="s">
        <v>272</v>
      </c>
      <c r="K177" s="37" t="s">
        <v>19</v>
      </c>
      <c r="L177" s="42" t="str">
        <f t="shared" ref="L177" si="12">J177&amp;"-"&amp;M177</f>
        <v>L.A.SOORIYA THILAKA-timeSSD® User  Training (15 H)</v>
      </c>
      <c r="M177" s="46" t="s">
        <v>280</v>
      </c>
      <c r="N177" s="20" t="s">
        <v>281</v>
      </c>
    </row>
    <row r="178" spans="2:14">
      <c r="B178" s="27">
        <f t="shared" si="7"/>
        <v>172</v>
      </c>
      <c r="C178" s="67">
        <v>2512</v>
      </c>
      <c r="D178" s="16">
        <v>44298</v>
      </c>
      <c r="E178" s="17" t="s">
        <v>15</v>
      </c>
      <c r="F178" s="17" t="s">
        <v>54</v>
      </c>
      <c r="G178" s="18"/>
      <c r="H178" s="18" t="s">
        <v>44</v>
      </c>
      <c r="I178" s="76"/>
      <c r="J178" s="19" t="s">
        <v>273</v>
      </c>
      <c r="K178" s="37" t="s">
        <v>19</v>
      </c>
      <c r="L178" s="42" t="str">
        <f t="shared" ref="L178:L184" si="13">J178&amp;"-"&amp;M178</f>
        <v>MONOTOSH SARKER-timeSSD® User  Training (15 H)</v>
      </c>
      <c r="M178" s="46" t="s">
        <v>280</v>
      </c>
      <c r="N178" s="20" t="s">
        <v>281</v>
      </c>
    </row>
    <row r="179" spans="2:14">
      <c r="B179" s="27">
        <f t="shared" si="7"/>
        <v>173</v>
      </c>
      <c r="C179" s="67">
        <v>2513</v>
      </c>
      <c r="D179" s="16">
        <v>44298</v>
      </c>
      <c r="E179" s="17" t="s">
        <v>15</v>
      </c>
      <c r="F179" s="17" t="s">
        <v>54</v>
      </c>
      <c r="G179" s="18"/>
      <c r="H179" s="18" t="s">
        <v>44</v>
      </c>
      <c r="I179" s="76"/>
      <c r="J179" s="19" t="s">
        <v>274</v>
      </c>
      <c r="K179" s="37" t="s">
        <v>19</v>
      </c>
      <c r="L179" s="42" t="str">
        <f t="shared" si="13"/>
        <v>MAHIDI MASUD SOYEB-timeSSD® User  Training (15 H)</v>
      </c>
      <c r="M179" s="46" t="s">
        <v>280</v>
      </c>
      <c r="N179" s="20" t="s">
        <v>281</v>
      </c>
    </row>
    <row r="180" spans="2:14">
      <c r="B180" s="27">
        <f t="shared" si="7"/>
        <v>174</v>
      </c>
      <c r="C180" s="67">
        <v>2514</v>
      </c>
      <c r="D180" s="16">
        <v>44298</v>
      </c>
      <c r="E180" s="17" t="s">
        <v>15</v>
      </c>
      <c r="F180" s="17" t="s">
        <v>54</v>
      </c>
      <c r="G180" s="18"/>
      <c r="H180" s="18" t="s">
        <v>44</v>
      </c>
      <c r="I180" s="76"/>
      <c r="J180" s="19" t="s">
        <v>275</v>
      </c>
      <c r="K180" s="37" t="s">
        <v>19</v>
      </c>
      <c r="L180" s="42" t="str">
        <f t="shared" si="13"/>
        <v>RESALAT JUBERI-timeSSD® User  Training (15 H)</v>
      </c>
      <c r="M180" s="46" t="s">
        <v>280</v>
      </c>
      <c r="N180" s="20" t="s">
        <v>281</v>
      </c>
    </row>
    <row r="181" spans="2:14">
      <c r="B181" s="27">
        <f t="shared" si="7"/>
        <v>175</v>
      </c>
      <c r="C181" s="67">
        <v>2515</v>
      </c>
      <c r="D181" s="16">
        <v>44298</v>
      </c>
      <c r="E181" s="17" t="s">
        <v>15</v>
      </c>
      <c r="F181" s="17" t="s">
        <v>54</v>
      </c>
      <c r="G181" s="18"/>
      <c r="H181" s="18" t="s">
        <v>44</v>
      </c>
      <c r="I181" s="76"/>
      <c r="J181" s="19" t="s">
        <v>276</v>
      </c>
      <c r="K181" s="37" t="s">
        <v>19</v>
      </c>
      <c r="L181" s="42" t="str">
        <f t="shared" si="13"/>
        <v>LEACH ALI-timeSSD® User  Training (15 H)</v>
      </c>
      <c r="M181" s="46" t="s">
        <v>280</v>
      </c>
      <c r="N181" s="20" t="s">
        <v>281</v>
      </c>
    </row>
    <row r="182" spans="2:14">
      <c r="B182" s="27">
        <f t="shared" si="7"/>
        <v>176</v>
      </c>
      <c r="C182" s="67">
        <v>2516</v>
      </c>
      <c r="D182" s="16">
        <v>44298</v>
      </c>
      <c r="E182" s="17" t="s">
        <v>15</v>
      </c>
      <c r="F182" s="17" t="s">
        <v>54</v>
      </c>
      <c r="G182" s="18"/>
      <c r="H182" s="18" t="s">
        <v>44</v>
      </c>
      <c r="I182" s="76"/>
      <c r="J182" s="19" t="s">
        <v>277</v>
      </c>
      <c r="K182" s="37" t="s">
        <v>19</v>
      </c>
      <c r="L182" s="42" t="str">
        <f t="shared" si="13"/>
        <v>Md.ZAKIR HOSSAIN-timeSSD® User  Training (15 H)</v>
      </c>
      <c r="M182" s="46" t="s">
        <v>280</v>
      </c>
      <c r="N182" s="20" t="s">
        <v>281</v>
      </c>
    </row>
    <row r="183" spans="2:14">
      <c r="B183" s="27">
        <f t="shared" si="7"/>
        <v>177</v>
      </c>
      <c r="C183" s="67">
        <v>2517</v>
      </c>
      <c r="D183" s="16">
        <v>44298</v>
      </c>
      <c r="E183" s="17" t="s">
        <v>15</v>
      </c>
      <c r="F183" s="17" t="s">
        <v>54</v>
      </c>
      <c r="G183" s="18"/>
      <c r="H183" s="18" t="s">
        <v>44</v>
      </c>
      <c r="I183" s="76"/>
      <c r="J183" s="19" t="s">
        <v>278</v>
      </c>
      <c r="K183" s="37" t="s">
        <v>19</v>
      </c>
      <c r="L183" s="42" t="str">
        <f t="shared" si="13"/>
        <v>PARVEZ MOHAMMAD JABED-timeSSD® User  Training (15 H)</v>
      </c>
      <c r="M183" s="46" t="s">
        <v>280</v>
      </c>
      <c r="N183" s="20" t="s">
        <v>281</v>
      </c>
    </row>
    <row r="184" spans="2:14">
      <c r="B184" s="27">
        <f t="shared" si="7"/>
        <v>178</v>
      </c>
      <c r="C184" s="67">
        <v>2518</v>
      </c>
      <c r="D184" s="16">
        <v>44298</v>
      </c>
      <c r="E184" s="17" t="s">
        <v>15</v>
      </c>
      <c r="F184" s="17" t="s">
        <v>54</v>
      </c>
      <c r="G184" s="18"/>
      <c r="H184" s="18" t="s">
        <v>44</v>
      </c>
      <c r="I184" s="76"/>
      <c r="J184" s="19" t="s">
        <v>279</v>
      </c>
      <c r="K184" s="37" t="s">
        <v>19</v>
      </c>
      <c r="L184" s="42" t="str">
        <f t="shared" si="13"/>
        <v>MD.IMRAN HOSSAIN-timeSSD® User  Training (15 H)</v>
      </c>
      <c r="M184" s="46" t="s">
        <v>280</v>
      </c>
      <c r="N184" s="20" t="s">
        <v>281</v>
      </c>
    </row>
    <row r="185" spans="2:14">
      <c r="B185" s="27">
        <f t="shared" si="7"/>
        <v>179</v>
      </c>
      <c r="C185" s="67">
        <v>2520</v>
      </c>
      <c r="D185" s="16">
        <v>44308</v>
      </c>
      <c r="E185" s="17" t="s">
        <v>21</v>
      </c>
      <c r="F185" s="17" t="s">
        <v>282</v>
      </c>
      <c r="G185" s="18"/>
      <c r="H185" s="18" t="s">
        <v>44</v>
      </c>
      <c r="I185" s="76"/>
      <c r="J185" s="19" t="s">
        <v>51</v>
      </c>
      <c r="K185" s="37" t="s">
        <v>19</v>
      </c>
      <c r="L185" s="42" t="str">
        <f>"Valid : Non Exclusiv, "&amp;$J185&amp;", "&amp;$K185</f>
        <v>Valid : Non Exclusiv, Hosanna Resources, Bangladesh</v>
      </c>
      <c r="M185" s="46" t="s">
        <v>52</v>
      </c>
      <c r="N185" s="20"/>
    </row>
    <row r="186" spans="2:14">
      <c r="B186" s="27">
        <f t="shared" si="7"/>
        <v>180</v>
      </c>
      <c r="C186" s="67">
        <v>2522</v>
      </c>
      <c r="D186" s="16">
        <v>44312</v>
      </c>
      <c r="E186" s="17" t="s">
        <v>15</v>
      </c>
      <c r="F186" s="17" t="s">
        <v>54</v>
      </c>
      <c r="G186" s="18"/>
      <c r="H186" s="18" t="s">
        <v>44</v>
      </c>
      <c r="I186" s="76"/>
      <c r="J186" s="19" t="s">
        <v>283</v>
      </c>
      <c r="K186" s="37" t="s">
        <v>19</v>
      </c>
      <c r="L186" s="42" t="str">
        <f t="shared" ref="L186:L196" si="14">J186&amp;"-"&amp;M186</f>
        <v>ROKIBUL HASAN-timeSSD® User  Training (15 H)</v>
      </c>
      <c r="M186" s="46" t="s">
        <v>280</v>
      </c>
      <c r="N186" s="20" t="s">
        <v>281</v>
      </c>
    </row>
    <row r="187" spans="2:14">
      <c r="B187" s="27">
        <f t="shared" si="7"/>
        <v>181</v>
      </c>
      <c r="C187" s="67">
        <v>2523</v>
      </c>
      <c r="D187" s="16">
        <v>44312</v>
      </c>
      <c r="E187" s="17" t="s">
        <v>15</v>
      </c>
      <c r="F187" s="17" t="s">
        <v>54</v>
      </c>
      <c r="G187" s="18"/>
      <c r="H187" s="18" t="s">
        <v>44</v>
      </c>
      <c r="I187" s="76"/>
      <c r="J187" s="19" t="s">
        <v>284</v>
      </c>
      <c r="K187" s="37" t="s">
        <v>19</v>
      </c>
      <c r="L187" s="42" t="str">
        <f t="shared" si="14"/>
        <v>MD.NILOY PERVEZ-timeSSD® User  Training (15 H)</v>
      </c>
      <c r="M187" s="46" t="s">
        <v>280</v>
      </c>
      <c r="N187" s="20" t="s">
        <v>281</v>
      </c>
    </row>
    <row r="188" spans="2:14">
      <c r="B188" s="27">
        <f t="shared" si="7"/>
        <v>182</v>
      </c>
      <c r="C188" s="67">
        <v>2524</v>
      </c>
      <c r="D188" s="16">
        <v>44312</v>
      </c>
      <c r="E188" s="17" t="s">
        <v>15</v>
      </c>
      <c r="F188" s="17" t="s">
        <v>54</v>
      </c>
      <c r="G188" s="18"/>
      <c r="H188" s="18" t="s">
        <v>44</v>
      </c>
      <c r="I188" s="76"/>
      <c r="J188" s="19" t="s">
        <v>285</v>
      </c>
      <c r="K188" s="37" t="s">
        <v>19</v>
      </c>
      <c r="L188" s="42" t="str">
        <f t="shared" si="14"/>
        <v>MD.MONJURUL ISLAM MINTO-timeSSD® User  Training (15 H)</v>
      </c>
      <c r="M188" s="46" t="s">
        <v>280</v>
      </c>
      <c r="N188" s="20" t="s">
        <v>281</v>
      </c>
    </row>
    <row r="189" spans="2:14">
      <c r="B189" s="27">
        <f t="shared" si="7"/>
        <v>183</v>
      </c>
      <c r="C189" s="67">
        <v>2525</v>
      </c>
      <c r="D189" s="16">
        <v>44312</v>
      </c>
      <c r="E189" s="17" t="s">
        <v>15</v>
      </c>
      <c r="F189" s="17" t="s">
        <v>54</v>
      </c>
      <c r="G189" s="18"/>
      <c r="H189" s="18" t="s">
        <v>44</v>
      </c>
      <c r="I189" s="76"/>
      <c r="J189" s="19" t="s">
        <v>286</v>
      </c>
      <c r="K189" s="37" t="s">
        <v>19</v>
      </c>
      <c r="L189" s="42" t="str">
        <f t="shared" si="14"/>
        <v>Md.MAHFUZUR RAHMAN SAGAR-timeSSD® User  Training (15 H)</v>
      </c>
      <c r="M189" s="46" t="s">
        <v>280</v>
      </c>
      <c r="N189" s="20" t="s">
        <v>281</v>
      </c>
    </row>
    <row r="190" spans="2:14">
      <c r="B190" s="27">
        <f t="shared" si="7"/>
        <v>184</v>
      </c>
      <c r="C190" s="67">
        <v>2568</v>
      </c>
      <c r="D190" s="16">
        <v>44534</v>
      </c>
      <c r="E190" s="17" t="s">
        <v>15</v>
      </c>
      <c r="F190" s="17" t="s">
        <v>54</v>
      </c>
      <c r="G190" s="18"/>
      <c r="H190" s="18" t="s">
        <v>44</v>
      </c>
      <c r="I190" s="76"/>
      <c r="J190" s="19" t="s">
        <v>289</v>
      </c>
      <c r="K190" s="37" t="s">
        <v>66</v>
      </c>
      <c r="L190" s="42" t="str">
        <f t="shared" si="14"/>
        <v>S.Nimal Karunathilake-timeSSD® User  Training (40 H)</v>
      </c>
      <c r="M190" s="46" t="s">
        <v>287</v>
      </c>
      <c r="N190" s="20" t="s">
        <v>288</v>
      </c>
    </row>
    <row r="191" spans="2:14">
      <c r="B191" s="27">
        <f t="shared" si="7"/>
        <v>185</v>
      </c>
      <c r="C191" s="67">
        <v>2569</v>
      </c>
      <c r="D191" s="16">
        <v>44534</v>
      </c>
      <c r="E191" s="17" t="s">
        <v>15</v>
      </c>
      <c r="F191" s="17" t="s">
        <v>54</v>
      </c>
      <c r="G191" s="18"/>
      <c r="H191" s="18" t="s">
        <v>44</v>
      </c>
      <c r="I191" s="76"/>
      <c r="J191" s="19" t="s">
        <v>290</v>
      </c>
      <c r="K191" s="37" t="s">
        <v>66</v>
      </c>
      <c r="L191" s="42" t="str">
        <f t="shared" si="14"/>
        <v>Zain ul Abideen-timeSSD® User  Training (40 H)</v>
      </c>
      <c r="M191" s="46" t="s">
        <v>287</v>
      </c>
      <c r="N191" s="20" t="s">
        <v>288</v>
      </c>
    </row>
    <row r="192" spans="2:14">
      <c r="B192" s="27">
        <f t="shared" si="7"/>
        <v>186</v>
      </c>
      <c r="C192" s="67">
        <v>2570</v>
      </c>
      <c r="D192" s="16">
        <v>44534</v>
      </c>
      <c r="E192" s="17" t="s">
        <v>15</v>
      </c>
      <c r="F192" s="17" t="s">
        <v>54</v>
      </c>
      <c r="G192" s="18"/>
      <c r="H192" s="18" t="s">
        <v>44</v>
      </c>
      <c r="I192" s="76"/>
      <c r="J192" s="19" t="s">
        <v>291</v>
      </c>
      <c r="K192" s="37" t="s">
        <v>66</v>
      </c>
      <c r="L192" s="42" t="str">
        <f t="shared" si="14"/>
        <v>Waqar Hussain-timeSSD® User  Training (40 H)</v>
      </c>
      <c r="M192" s="46" t="s">
        <v>287</v>
      </c>
      <c r="N192" s="20" t="s">
        <v>288</v>
      </c>
    </row>
    <row r="193" spans="2:14">
      <c r="B193" s="27">
        <f t="shared" si="7"/>
        <v>187</v>
      </c>
      <c r="C193" s="67">
        <v>2571</v>
      </c>
      <c r="D193" s="16">
        <v>44534</v>
      </c>
      <c r="E193" s="17" t="s">
        <v>15</v>
      </c>
      <c r="F193" s="17" t="s">
        <v>54</v>
      </c>
      <c r="G193" s="18"/>
      <c r="H193" s="18" t="s">
        <v>44</v>
      </c>
      <c r="I193" s="76"/>
      <c r="J193" s="19" t="s">
        <v>292</v>
      </c>
      <c r="K193" s="37" t="s">
        <v>66</v>
      </c>
      <c r="L193" s="42" t="str">
        <f t="shared" si="14"/>
        <v>Saqib Asharf-timeSSD® User  Training (40 H)</v>
      </c>
      <c r="M193" s="46" t="s">
        <v>287</v>
      </c>
      <c r="N193" s="20" t="s">
        <v>288</v>
      </c>
    </row>
    <row r="194" spans="2:14">
      <c r="B194" s="27">
        <f t="shared" si="7"/>
        <v>188</v>
      </c>
      <c r="C194" s="67">
        <v>2572</v>
      </c>
      <c r="D194" s="16">
        <v>44534</v>
      </c>
      <c r="E194" s="17" t="s">
        <v>15</v>
      </c>
      <c r="F194" s="17" t="s">
        <v>54</v>
      </c>
      <c r="G194" s="18"/>
      <c r="H194" s="18" t="s">
        <v>44</v>
      </c>
      <c r="I194" s="76"/>
      <c r="J194" s="19" t="s">
        <v>293</v>
      </c>
      <c r="K194" s="37" t="s">
        <v>66</v>
      </c>
      <c r="L194" s="42" t="str">
        <f t="shared" si="14"/>
        <v>M. Bilal-timeSSD® User  Training (40 H)</v>
      </c>
      <c r="M194" s="46" t="s">
        <v>287</v>
      </c>
      <c r="N194" s="20" t="s">
        <v>288</v>
      </c>
    </row>
    <row r="195" spans="2:14">
      <c r="B195" s="27">
        <f t="shared" si="7"/>
        <v>189</v>
      </c>
      <c r="C195" s="67">
        <v>2573</v>
      </c>
      <c r="D195" s="16">
        <v>44534</v>
      </c>
      <c r="E195" s="17" t="s">
        <v>15</v>
      </c>
      <c r="F195" s="17" t="s">
        <v>54</v>
      </c>
      <c r="G195" s="18"/>
      <c r="H195" s="18" t="s">
        <v>44</v>
      </c>
      <c r="I195" s="76"/>
      <c r="J195" s="19" t="s">
        <v>294</v>
      </c>
      <c r="K195" s="37" t="s">
        <v>66</v>
      </c>
      <c r="L195" s="42" t="str">
        <f t="shared" si="14"/>
        <v>Mudasir -timeSSD® User  Training (40 H)</v>
      </c>
      <c r="M195" s="46" t="s">
        <v>287</v>
      </c>
      <c r="N195" s="20" t="s">
        <v>288</v>
      </c>
    </row>
    <row r="196" spans="2:14">
      <c r="B196" s="27">
        <f t="shared" si="7"/>
        <v>190</v>
      </c>
      <c r="C196" s="67">
        <v>2574</v>
      </c>
      <c r="D196" s="16">
        <v>44534</v>
      </c>
      <c r="E196" s="17" t="s">
        <v>15</v>
      </c>
      <c r="F196" s="17" t="s">
        <v>54</v>
      </c>
      <c r="G196" s="18"/>
      <c r="H196" s="18" t="s">
        <v>44</v>
      </c>
      <c r="I196" s="76"/>
      <c r="J196" s="19" t="s">
        <v>295</v>
      </c>
      <c r="K196" s="37" t="s">
        <v>66</v>
      </c>
      <c r="L196" s="42" t="str">
        <f t="shared" si="14"/>
        <v>Numan-timeSSD® User  Training (40 H)</v>
      </c>
      <c r="M196" s="46" t="s">
        <v>287</v>
      </c>
      <c r="N196" s="20" t="s">
        <v>288</v>
      </c>
    </row>
    <row r="197" spans="2:14">
      <c r="B197" s="27">
        <f t="shared" si="7"/>
        <v>191</v>
      </c>
      <c r="C197" s="67" t="s">
        <v>297</v>
      </c>
      <c r="D197" s="16">
        <v>44551</v>
      </c>
      <c r="E197" s="17" t="s">
        <v>26</v>
      </c>
      <c r="F197" s="17" t="s">
        <v>43</v>
      </c>
      <c r="G197" s="18" t="s">
        <v>17</v>
      </c>
      <c r="H197" s="18" t="s">
        <v>44</v>
      </c>
      <c r="I197" s="77" t="s">
        <v>302</v>
      </c>
      <c r="J197" s="19" t="s">
        <v>301</v>
      </c>
      <c r="K197" s="37" t="s">
        <v>66</v>
      </c>
      <c r="L197" s="42" t="str">
        <f t="shared" ref="L197:L201" si="15">J197&amp;" - "&amp;E197&amp;" ID: "&amp;I197</f>
        <v>Saqib Ashraf - Practitioner ID: 212994445505</v>
      </c>
      <c r="M197" s="46"/>
      <c r="N197" s="20"/>
    </row>
    <row r="198" spans="2:14">
      <c r="B198" s="27">
        <f t="shared" si="7"/>
        <v>192</v>
      </c>
      <c r="C198" s="67" t="s">
        <v>296</v>
      </c>
      <c r="D198" s="16">
        <v>44551</v>
      </c>
      <c r="E198" s="17" t="s">
        <v>26</v>
      </c>
      <c r="F198" s="17" t="s">
        <v>43</v>
      </c>
      <c r="G198" s="18" t="s">
        <v>17</v>
      </c>
      <c r="H198" s="18" t="s">
        <v>44</v>
      </c>
      <c r="I198" s="76" t="s">
        <v>303</v>
      </c>
      <c r="J198" s="19" t="s">
        <v>291</v>
      </c>
      <c r="K198" s="37" t="s">
        <v>66</v>
      </c>
      <c r="L198" s="42" t="str">
        <f t="shared" si="15"/>
        <v>Waqar Hussain - Practitioner ID: 212994445501</v>
      </c>
      <c r="M198" s="46"/>
      <c r="N198" s="20"/>
    </row>
    <row r="199" spans="2:14">
      <c r="B199" s="27">
        <f t="shared" si="7"/>
        <v>193</v>
      </c>
      <c r="C199" s="67" t="s">
        <v>298</v>
      </c>
      <c r="D199" s="16">
        <v>44551</v>
      </c>
      <c r="E199" s="17" t="s">
        <v>26</v>
      </c>
      <c r="F199" s="17" t="s">
        <v>43</v>
      </c>
      <c r="G199" s="18" t="s">
        <v>17</v>
      </c>
      <c r="H199" s="18" t="s">
        <v>44</v>
      </c>
      <c r="I199" s="76" t="s">
        <v>305</v>
      </c>
      <c r="J199" s="19" t="s">
        <v>304</v>
      </c>
      <c r="K199" s="37" t="s">
        <v>66</v>
      </c>
      <c r="L199" s="42" t="str">
        <f t="shared" si="15"/>
        <v>Numan Mannan - Practitioner ID: 212994445502</v>
      </c>
      <c r="M199" s="46"/>
      <c r="N199" s="20"/>
    </row>
    <row r="200" spans="2:14">
      <c r="B200" s="27">
        <f t="shared" si="7"/>
        <v>194</v>
      </c>
      <c r="C200" s="67" t="s">
        <v>299</v>
      </c>
      <c r="D200" s="16">
        <v>44551</v>
      </c>
      <c r="E200" s="17" t="s">
        <v>26</v>
      </c>
      <c r="F200" s="17" t="s">
        <v>43</v>
      </c>
      <c r="G200" s="18" t="s">
        <v>17</v>
      </c>
      <c r="H200" s="18" t="s">
        <v>44</v>
      </c>
      <c r="I200" s="76" t="s">
        <v>307</v>
      </c>
      <c r="J200" s="19" t="s">
        <v>306</v>
      </c>
      <c r="K200" s="37" t="s">
        <v>66</v>
      </c>
      <c r="L200" s="42" t="str">
        <f t="shared" si="15"/>
        <v>Muhammad Mudassar - Practitioner ID: 212994445504</v>
      </c>
      <c r="M200" s="46"/>
      <c r="N200" s="20"/>
    </row>
    <row r="201" spans="2:14">
      <c r="B201" s="27">
        <f t="shared" ref="B201:B215" si="16">IF(OR(ISBLANK(C201),C201=""),"",B200+1)</f>
        <v>195</v>
      </c>
      <c r="C201" s="67" t="s">
        <v>300</v>
      </c>
      <c r="D201" s="16">
        <v>44551</v>
      </c>
      <c r="E201" s="17" t="s">
        <v>26</v>
      </c>
      <c r="F201" s="17" t="s">
        <v>43</v>
      </c>
      <c r="G201" s="18" t="s">
        <v>17</v>
      </c>
      <c r="H201" s="18" t="s">
        <v>44</v>
      </c>
      <c r="I201" s="76" t="s">
        <v>309</v>
      </c>
      <c r="J201" s="19" t="s">
        <v>308</v>
      </c>
      <c r="K201" s="37" t="s">
        <v>66</v>
      </c>
      <c r="L201" s="42" t="str">
        <f t="shared" si="15"/>
        <v>Muhammad Bilal - Practitioner ID: 212994445503</v>
      </c>
      <c r="M201" s="46"/>
      <c r="N201" s="20"/>
    </row>
    <row r="202" spans="2:14">
      <c r="B202" s="27">
        <f t="shared" si="16"/>
        <v>196</v>
      </c>
      <c r="C202" s="67">
        <v>2633</v>
      </c>
      <c r="D202" s="16">
        <v>44774</v>
      </c>
      <c r="E202" s="17" t="s">
        <v>21</v>
      </c>
      <c r="F202" s="17" t="s">
        <v>282</v>
      </c>
      <c r="G202" s="18"/>
      <c r="H202" s="18" t="s">
        <v>44</v>
      </c>
      <c r="I202" s="76"/>
      <c r="J202" s="19" t="s">
        <v>310</v>
      </c>
      <c r="K202" s="37" t="s">
        <v>311</v>
      </c>
      <c r="L202" s="42" t="str">
        <f>"Valid : Non Exclusiv, "&amp;$J202&amp;", "&amp;$K202</f>
        <v>Valid : Non Exclusiv, Agujas Training, Colombia</v>
      </c>
      <c r="M202" s="46" t="s">
        <v>312</v>
      </c>
      <c r="N202" s="20"/>
    </row>
    <row r="203" spans="2:14">
      <c r="B203" s="27">
        <f t="shared" si="16"/>
        <v>197</v>
      </c>
      <c r="C203" s="67" t="s">
        <v>313</v>
      </c>
      <c r="D203" s="16">
        <v>44774</v>
      </c>
      <c r="E203" s="17" t="s">
        <v>48</v>
      </c>
      <c r="F203" s="17" t="s">
        <v>43</v>
      </c>
      <c r="G203" s="18" t="s">
        <v>17</v>
      </c>
      <c r="H203" s="18" t="s">
        <v>44</v>
      </c>
      <c r="I203" s="77" t="s">
        <v>314</v>
      </c>
      <c r="J203" s="19" t="s">
        <v>315</v>
      </c>
      <c r="K203" s="37" t="s">
        <v>311</v>
      </c>
      <c r="L203" s="42" t="str">
        <f t="shared" ref="L203:L211" si="17">J203&amp;" - "&amp;E203&amp;" ID: "&amp;I203</f>
        <v>Jairo Alejandro Ufre - Trainer ID: 016854474101</v>
      </c>
      <c r="M203" s="46"/>
      <c r="N203" s="20"/>
    </row>
    <row r="204" spans="2:14">
      <c r="B204" s="27">
        <f t="shared" si="16"/>
        <v>198</v>
      </c>
      <c r="C204" s="67" t="s">
        <v>319</v>
      </c>
      <c r="D204" s="16">
        <v>45105</v>
      </c>
      <c r="E204" s="17" t="s">
        <v>26</v>
      </c>
      <c r="F204" s="17" t="s">
        <v>43</v>
      </c>
      <c r="G204" s="18" t="s">
        <v>17</v>
      </c>
      <c r="H204" s="18" t="s">
        <v>44</v>
      </c>
      <c r="I204" s="77" t="s">
        <v>316</v>
      </c>
      <c r="J204" s="19" t="s">
        <v>320</v>
      </c>
      <c r="K204" s="37" t="s">
        <v>323</v>
      </c>
      <c r="L204" s="42" t="str">
        <f t="shared" si="17"/>
        <v>Gabriela Elizabeth Paredes Caiza - Practitioner ID: 018514500801</v>
      </c>
      <c r="M204" s="46" t="s">
        <v>331</v>
      </c>
      <c r="N204" s="20" t="s">
        <v>327</v>
      </c>
    </row>
    <row r="205" spans="2:14">
      <c r="B205" s="27">
        <f t="shared" si="16"/>
        <v>199</v>
      </c>
      <c r="C205" s="67" t="s">
        <v>325</v>
      </c>
      <c r="D205" s="16">
        <v>45105</v>
      </c>
      <c r="E205" s="17" t="s">
        <v>26</v>
      </c>
      <c r="F205" s="17" t="s">
        <v>43</v>
      </c>
      <c r="G205" s="18" t="s">
        <v>17</v>
      </c>
      <c r="H205" s="18" t="s">
        <v>44</v>
      </c>
      <c r="I205" s="77" t="s">
        <v>317</v>
      </c>
      <c r="J205" s="19" t="s">
        <v>322</v>
      </c>
      <c r="K205" s="37" t="s">
        <v>323</v>
      </c>
      <c r="L205" s="42" t="str">
        <f t="shared" si="17"/>
        <v>Ortega Guacalez Lila Guicela - Practitioner ID: 018514500802</v>
      </c>
      <c r="M205" s="46" t="s">
        <v>331</v>
      </c>
      <c r="N205" s="20" t="s">
        <v>327</v>
      </c>
    </row>
    <row r="206" spans="2:14">
      <c r="B206" s="27">
        <f t="shared" si="16"/>
        <v>200</v>
      </c>
      <c r="C206" s="67" t="s">
        <v>326</v>
      </c>
      <c r="D206" s="16">
        <v>45105</v>
      </c>
      <c r="E206" s="17" t="s">
        <v>26</v>
      </c>
      <c r="F206" s="17" t="s">
        <v>43</v>
      </c>
      <c r="G206" s="18" t="s">
        <v>17</v>
      </c>
      <c r="H206" s="18" t="s">
        <v>44</v>
      </c>
      <c r="I206" s="77" t="s">
        <v>318</v>
      </c>
      <c r="J206" s="19" t="s">
        <v>321</v>
      </c>
      <c r="K206" s="37" t="s">
        <v>323</v>
      </c>
      <c r="L206" s="42" t="str">
        <f t="shared" si="17"/>
        <v>Nieto Guajan Andrea Estefania - Practitioner ID: 018514500803</v>
      </c>
      <c r="M206" s="46" t="s">
        <v>331</v>
      </c>
      <c r="N206" s="20" t="s">
        <v>327</v>
      </c>
    </row>
    <row r="207" spans="2:14">
      <c r="B207" s="27">
        <f t="shared" si="16"/>
        <v>201</v>
      </c>
      <c r="C207" s="67" t="s">
        <v>328</v>
      </c>
      <c r="D207" s="16">
        <v>45167</v>
      </c>
      <c r="E207" s="17" t="s">
        <v>26</v>
      </c>
      <c r="F207" s="17" t="s">
        <v>43</v>
      </c>
      <c r="G207" s="18" t="s">
        <v>17</v>
      </c>
      <c r="H207" s="18" t="s">
        <v>44</v>
      </c>
      <c r="I207" s="77" t="s">
        <v>329</v>
      </c>
      <c r="J207" s="19" t="s">
        <v>330</v>
      </c>
      <c r="K207" s="37" t="s">
        <v>324</v>
      </c>
      <c r="L207" s="42" t="str">
        <f t="shared" si="17"/>
        <v>Diego José Hernández Cifuentes - Practitioner ID: 019654511701</v>
      </c>
      <c r="M207" s="46" t="s">
        <v>331</v>
      </c>
      <c r="N207" s="20" t="s">
        <v>332</v>
      </c>
    </row>
    <row r="208" spans="2:14">
      <c r="B208" s="27">
        <f t="shared" si="16"/>
        <v>202</v>
      </c>
      <c r="C208" s="67" t="s">
        <v>333</v>
      </c>
      <c r="D208" s="16">
        <v>45167</v>
      </c>
      <c r="E208" s="17" t="s">
        <v>26</v>
      </c>
      <c r="F208" s="17" t="s">
        <v>43</v>
      </c>
      <c r="G208" s="18" t="s">
        <v>17</v>
      </c>
      <c r="H208" s="18" t="s">
        <v>44</v>
      </c>
      <c r="I208" s="77" t="s">
        <v>337</v>
      </c>
      <c r="J208" s="19" t="s">
        <v>341</v>
      </c>
      <c r="K208" s="37" t="s">
        <v>324</v>
      </c>
      <c r="L208" s="42" t="str">
        <f t="shared" si="17"/>
        <v>Erick Iván Lickes Escobar - Practitioner ID: 019654511702</v>
      </c>
      <c r="M208" s="46" t="s">
        <v>331</v>
      </c>
      <c r="N208" s="20" t="s">
        <v>332</v>
      </c>
    </row>
    <row r="209" spans="2:14">
      <c r="B209" s="27">
        <f t="shared" si="16"/>
        <v>203</v>
      </c>
      <c r="C209" s="67" t="s">
        <v>334</v>
      </c>
      <c r="D209" s="16">
        <v>45167</v>
      </c>
      <c r="E209" s="17" t="s">
        <v>26</v>
      </c>
      <c r="F209" s="17" t="s">
        <v>43</v>
      </c>
      <c r="G209" s="18" t="s">
        <v>17</v>
      </c>
      <c r="H209" s="18" t="s">
        <v>44</v>
      </c>
      <c r="I209" s="77" t="s">
        <v>338</v>
      </c>
      <c r="J209" s="19" t="s">
        <v>342</v>
      </c>
      <c r="K209" s="37" t="s">
        <v>324</v>
      </c>
      <c r="L209" s="42" t="str">
        <f t="shared" si="17"/>
        <v>Alvaro Raul Matias Fernandez - Practitioner ID: 019654511703</v>
      </c>
      <c r="M209" s="46" t="s">
        <v>331</v>
      </c>
      <c r="N209" s="20" t="s">
        <v>332</v>
      </c>
    </row>
    <row r="210" spans="2:14">
      <c r="B210" s="27">
        <f t="shared" si="16"/>
        <v>204</v>
      </c>
      <c r="C210" s="67" t="s">
        <v>335</v>
      </c>
      <c r="D210" s="16">
        <v>45167</v>
      </c>
      <c r="E210" s="17" t="s">
        <v>26</v>
      </c>
      <c r="F210" s="17" t="s">
        <v>43</v>
      </c>
      <c r="G210" s="18" t="s">
        <v>17</v>
      </c>
      <c r="H210" s="18" t="s">
        <v>44</v>
      </c>
      <c r="I210" s="77" t="s">
        <v>339</v>
      </c>
      <c r="J210" s="19" t="s">
        <v>343</v>
      </c>
      <c r="K210" s="37" t="s">
        <v>324</v>
      </c>
      <c r="L210" s="42" t="str">
        <f t="shared" si="17"/>
        <v>Jhonny Raphael López Hernández - Practitioner ID: 019654511704</v>
      </c>
      <c r="M210" s="46" t="s">
        <v>331</v>
      </c>
      <c r="N210" s="20" t="s">
        <v>332</v>
      </c>
    </row>
    <row r="211" spans="2:14">
      <c r="B211" s="27">
        <f t="shared" si="16"/>
        <v>205</v>
      </c>
      <c r="C211" s="67" t="s">
        <v>336</v>
      </c>
      <c r="D211" s="16">
        <v>45167</v>
      </c>
      <c r="E211" s="17" t="s">
        <v>26</v>
      </c>
      <c r="F211" s="17" t="s">
        <v>43</v>
      </c>
      <c r="G211" s="18" t="s">
        <v>17</v>
      </c>
      <c r="H211" s="18" t="s">
        <v>44</v>
      </c>
      <c r="I211" s="77" t="s">
        <v>340</v>
      </c>
      <c r="J211" s="19" t="s">
        <v>344</v>
      </c>
      <c r="K211" s="37" t="s">
        <v>324</v>
      </c>
      <c r="L211" s="42" t="str">
        <f t="shared" si="17"/>
        <v>Silvia Elizabeth Hernández Hernández - Practitioner ID: 019654511705</v>
      </c>
      <c r="M211" s="46" t="s">
        <v>331</v>
      </c>
      <c r="N211" s="20" t="s">
        <v>332</v>
      </c>
    </row>
    <row r="212" spans="2:14">
      <c r="B212" s="27">
        <f t="shared" si="16"/>
        <v>206</v>
      </c>
      <c r="C212" s="67" t="s">
        <v>347</v>
      </c>
      <c r="D212" s="16">
        <v>45168</v>
      </c>
      <c r="E212" s="17" t="s">
        <v>26</v>
      </c>
      <c r="F212" s="17" t="s">
        <v>43</v>
      </c>
      <c r="G212" s="18" t="s">
        <v>17</v>
      </c>
      <c r="H212" s="18" t="s">
        <v>44</v>
      </c>
      <c r="I212" s="76" t="s">
        <v>348</v>
      </c>
      <c r="J212" s="19" t="s">
        <v>349</v>
      </c>
      <c r="K212" s="37" t="s">
        <v>324</v>
      </c>
      <c r="L212" s="42" t="str">
        <f t="shared" ref="L212:L221" si="18">J212&amp;" - "&amp;E212&amp;" ID: "&amp;I212</f>
        <v>José Luis Oxlaj Catalán - Practitioner ID: 019654511706</v>
      </c>
      <c r="M212" s="46" t="s">
        <v>331</v>
      </c>
      <c r="N212" s="20" t="s">
        <v>332</v>
      </c>
    </row>
    <row r="213" spans="2:14">
      <c r="B213" s="27">
        <f t="shared" si="16"/>
        <v>207</v>
      </c>
      <c r="C213" s="67" t="s">
        <v>351</v>
      </c>
      <c r="D213" s="16">
        <v>45410</v>
      </c>
      <c r="E213" s="17" t="s">
        <v>26</v>
      </c>
      <c r="F213" s="17" t="s">
        <v>43</v>
      </c>
      <c r="G213" s="18" t="s">
        <v>17</v>
      </c>
      <c r="H213" s="18" t="s">
        <v>44</v>
      </c>
      <c r="I213" s="76" t="s">
        <v>352</v>
      </c>
      <c r="J213" s="19" t="s">
        <v>350</v>
      </c>
      <c r="K213" s="37" t="s">
        <v>324</v>
      </c>
      <c r="L213" s="42" t="str">
        <f t="shared" si="18"/>
        <v>Jhoelvis Ademar De Leon Garrido - Practitioner ID: 019654511707</v>
      </c>
      <c r="M213" s="46" t="s">
        <v>331</v>
      </c>
      <c r="N213" s="20" t="s">
        <v>332</v>
      </c>
    </row>
    <row r="214" spans="2:14">
      <c r="B214" s="27">
        <f t="shared" si="16"/>
        <v>208</v>
      </c>
      <c r="C214" s="67" t="s">
        <v>354</v>
      </c>
      <c r="D214" s="16">
        <v>45410</v>
      </c>
      <c r="E214" s="17" t="s">
        <v>26</v>
      </c>
      <c r="F214" s="17" t="s">
        <v>43</v>
      </c>
      <c r="G214" s="18" t="s">
        <v>17</v>
      </c>
      <c r="H214" s="18" t="s">
        <v>44</v>
      </c>
      <c r="I214" s="76" t="s">
        <v>355</v>
      </c>
      <c r="J214" s="19" t="s">
        <v>353</v>
      </c>
      <c r="K214" s="37" t="s">
        <v>324</v>
      </c>
      <c r="L214" s="42" t="str">
        <f t="shared" si="18"/>
        <v>Amanda Menendez Asencio - Practitioner ID: 019654511708</v>
      </c>
      <c r="M214" s="46" t="s">
        <v>331</v>
      </c>
      <c r="N214" s="20" t="s">
        <v>332</v>
      </c>
    </row>
    <row r="215" spans="2:14">
      <c r="B215" s="27">
        <f t="shared" si="16"/>
        <v>209</v>
      </c>
      <c r="C215" s="67" t="s">
        <v>356</v>
      </c>
      <c r="D215" s="16">
        <v>45410</v>
      </c>
      <c r="E215" s="17" t="s">
        <v>26</v>
      </c>
      <c r="F215" s="17" t="s">
        <v>43</v>
      </c>
      <c r="G215" s="18" t="s">
        <v>17</v>
      </c>
      <c r="H215" s="18" t="s">
        <v>44</v>
      </c>
      <c r="I215" s="76" t="s">
        <v>361</v>
      </c>
      <c r="J215" s="19" t="s">
        <v>366</v>
      </c>
      <c r="K215" s="37" t="s">
        <v>324</v>
      </c>
      <c r="L215" s="42" t="str">
        <f t="shared" si="18"/>
        <v>Lester Geovanni Cabrera Moldina - Practitioner ID: 019654511709</v>
      </c>
      <c r="M215" s="46" t="s">
        <v>331</v>
      </c>
      <c r="N215" s="20" t="s">
        <v>332</v>
      </c>
    </row>
    <row r="216" spans="2:14">
      <c r="B216" s="27">
        <f t="shared" ref="B216:B221" si="19">IF(OR(ISBLANK(C216),C216=""),"",B215+1)</f>
        <v>210</v>
      </c>
      <c r="C216" s="67" t="s">
        <v>357</v>
      </c>
      <c r="D216" s="16">
        <v>45410</v>
      </c>
      <c r="E216" s="17" t="s">
        <v>26</v>
      </c>
      <c r="F216" s="17" t="s">
        <v>43</v>
      </c>
      <c r="G216" s="18" t="s">
        <v>17</v>
      </c>
      <c r="H216" s="18" t="s">
        <v>44</v>
      </c>
      <c r="I216" s="76" t="s">
        <v>362</v>
      </c>
      <c r="J216" s="19" t="s">
        <v>367</v>
      </c>
      <c r="K216" s="37" t="s">
        <v>368</v>
      </c>
      <c r="L216" s="42" t="str">
        <f t="shared" si="18"/>
        <v>Carlos Alberto Alva Gomez - Practitioner ID: 019654511710</v>
      </c>
      <c r="M216" s="46" t="s">
        <v>331</v>
      </c>
      <c r="N216" s="20" t="s">
        <v>332</v>
      </c>
    </row>
    <row r="217" spans="2:14">
      <c r="B217" s="27">
        <f t="shared" si="19"/>
        <v>211</v>
      </c>
      <c r="C217" s="67" t="s">
        <v>358</v>
      </c>
      <c r="D217" s="16">
        <v>45410</v>
      </c>
      <c r="E217" s="17" t="s">
        <v>26</v>
      </c>
      <c r="F217" s="17" t="s">
        <v>43</v>
      </c>
      <c r="G217" s="18" t="s">
        <v>17</v>
      </c>
      <c r="H217" s="18" t="s">
        <v>44</v>
      </c>
      <c r="I217" s="76" t="s">
        <v>363</v>
      </c>
      <c r="J217" s="19" t="s">
        <v>369</v>
      </c>
      <c r="K217" s="37" t="s">
        <v>324</v>
      </c>
      <c r="L217" s="42" t="str">
        <f t="shared" si="18"/>
        <v>Ligia Veronica Diaz Virula - Practitioner ID: 019654511711</v>
      </c>
      <c r="M217" s="46" t="s">
        <v>331</v>
      </c>
      <c r="N217" s="20" t="s">
        <v>332</v>
      </c>
    </row>
    <row r="218" spans="2:14">
      <c r="B218" s="27">
        <f t="shared" si="19"/>
        <v>212</v>
      </c>
      <c r="C218" s="67" t="s">
        <v>359</v>
      </c>
      <c r="D218" s="16">
        <v>45410</v>
      </c>
      <c r="E218" s="17" t="s">
        <v>26</v>
      </c>
      <c r="F218" s="17" t="s">
        <v>43</v>
      </c>
      <c r="G218" s="18" t="s">
        <v>17</v>
      </c>
      <c r="H218" s="18" t="s">
        <v>44</v>
      </c>
      <c r="I218" s="76" t="s">
        <v>364</v>
      </c>
      <c r="J218" s="19" t="s">
        <v>370</v>
      </c>
      <c r="K218" s="37" t="s">
        <v>324</v>
      </c>
      <c r="L218" s="42" t="str">
        <f t="shared" si="18"/>
        <v>Luis Enrique Dominguez Ramirez - Practitioner ID: 019654511712</v>
      </c>
      <c r="M218" s="46" t="s">
        <v>331</v>
      </c>
      <c r="N218" s="20" t="s">
        <v>332</v>
      </c>
    </row>
    <row r="219" spans="2:14">
      <c r="B219" s="27">
        <f t="shared" si="19"/>
        <v>213</v>
      </c>
      <c r="C219" s="67" t="s">
        <v>360</v>
      </c>
      <c r="D219" s="16">
        <v>45410</v>
      </c>
      <c r="E219" s="17" t="s">
        <v>26</v>
      </c>
      <c r="F219" s="17" t="s">
        <v>43</v>
      </c>
      <c r="G219" s="18" t="s">
        <v>17</v>
      </c>
      <c r="H219" s="18" t="s">
        <v>44</v>
      </c>
      <c r="I219" s="76" t="s">
        <v>365</v>
      </c>
      <c r="J219" s="19" t="s">
        <v>371</v>
      </c>
      <c r="K219" s="37" t="s">
        <v>324</v>
      </c>
      <c r="L219" s="42" t="str">
        <f t="shared" si="18"/>
        <v>Mynor Rigoberto Pernillo Barahona - Practitioner ID: 019654511713</v>
      </c>
      <c r="M219" s="46" t="s">
        <v>331</v>
      </c>
      <c r="N219" s="20" t="s">
        <v>332</v>
      </c>
    </row>
    <row r="220" spans="2:14">
      <c r="B220" s="27">
        <f t="shared" si="19"/>
        <v>214</v>
      </c>
      <c r="C220" s="67" t="s">
        <v>374</v>
      </c>
      <c r="D220" s="16">
        <v>45436</v>
      </c>
      <c r="E220" s="17" t="s">
        <v>26</v>
      </c>
      <c r="F220" s="17" t="s">
        <v>43</v>
      </c>
      <c r="G220" s="18" t="s">
        <v>17</v>
      </c>
      <c r="H220" s="18" t="s">
        <v>44</v>
      </c>
      <c r="I220" s="76" t="s">
        <v>372</v>
      </c>
      <c r="J220" s="19" t="s">
        <v>373</v>
      </c>
      <c r="K220" s="37" t="s">
        <v>324</v>
      </c>
      <c r="L220" s="42" t="str">
        <f t="shared" si="18"/>
        <v>Luis Enrique Garcia Lacayo - Practitioner ID: 019654511714</v>
      </c>
      <c r="M220" s="46" t="s">
        <v>331</v>
      </c>
      <c r="N220" s="20" t="s">
        <v>332</v>
      </c>
    </row>
    <row r="221" spans="2:14">
      <c r="B221" s="27">
        <f t="shared" si="19"/>
        <v>215</v>
      </c>
      <c r="C221" s="67" t="s">
        <v>377</v>
      </c>
      <c r="D221" s="16">
        <v>45688</v>
      </c>
      <c r="E221" s="17" t="s">
        <v>26</v>
      </c>
      <c r="F221" s="17" t="s">
        <v>43</v>
      </c>
      <c r="G221" s="18" t="s">
        <v>17</v>
      </c>
      <c r="H221" s="18" t="s">
        <v>44</v>
      </c>
      <c r="I221" s="77" t="s">
        <v>378</v>
      </c>
      <c r="J221" s="19" t="s">
        <v>379</v>
      </c>
      <c r="K221" s="37" t="s">
        <v>37</v>
      </c>
      <c r="L221" s="42" t="str">
        <f t="shared" si="18"/>
        <v>Mostafa Mahmoud - Practitioner ID: 021964564401</v>
      </c>
      <c r="M221" s="46" t="s">
        <v>380</v>
      </c>
      <c r="N221" s="20" t="s">
        <v>381</v>
      </c>
    </row>
    <row r="222" spans="2:14">
      <c r="B222" s="27">
        <f t="shared" ref="B222:B265" si="20">IF(OR(ISBLANK(C222),C222=""),"",B221+1)</f>
        <v>216</v>
      </c>
      <c r="C222" s="67" t="s">
        <v>383</v>
      </c>
      <c r="D222" s="16">
        <v>45737</v>
      </c>
      <c r="E222" s="17" t="s">
        <v>26</v>
      </c>
      <c r="F222" s="17" t="s">
        <v>43</v>
      </c>
      <c r="G222" s="18" t="s">
        <v>17</v>
      </c>
      <c r="H222" s="18" t="s">
        <v>44</v>
      </c>
      <c r="I222" s="77" t="s">
        <v>387</v>
      </c>
      <c r="J222" s="19" t="s">
        <v>386</v>
      </c>
      <c r="K222" s="37" t="s">
        <v>382</v>
      </c>
      <c r="L222" s="42" t="str">
        <f t="shared" ref="L222:L265" si="21">J222&amp;" - "&amp;E222&amp;" ID: "&amp;I222</f>
        <v>Angesom Nugese - Practitioner ID: 021964571301</v>
      </c>
      <c r="M222" s="46" t="s">
        <v>380</v>
      </c>
      <c r="N222" s="20" t="s">
        <v>381</v>
      </c>
    </row>
    <row r="223" spans="2:14">
      <c r="B223" s="27">
        <f t="shared" si="20"/>
        <v>217</v>
      </c>
      <c r="C223" s="67" t="s">
        <v>384</v>
      </c>
      <c r="D223" s="16">
        <v>45737</v>
      </c>
      <c r="E223" s="17" t="s">
        <v>26</v>
      </c>
      <c r="F223" s="17" t="s">
        <v>43</v>
      </c>
      <c r="G223" s="18" t="s">
        <v>17</v>
      </c>
      <c r="H223" s="18" t="s">
        <v>44</v>
      </c>
      <c r="I223" s="76" t="s">
        <v>388</v>
      </c>
      <c r="J223" s="19" t="s">
        <v>390</v>
      </c>
      <c r="K223" s="37" t="s">
        <v>382</v>
      </c>
      <c r="L223" s="42" t="str">
        <f t="shared" si="21"/>
        <v>Meareg Aregawi - Practitioner ID: 021964571302</v>
      </c>
      <c r="M223" s="46" t="s">
        <v>380</v>
      </c>
      <c r="N223" s="20" t="s">
        <v>381</v>
      </c>
    </row>
    <row r="224" spans="2:14">
      <c r="B224" s="27">
        <f t="shared" si="20"/>
        <v>218</v>
      </c>
      <c r="C224" s="67" t="s">
        <v>385</v>
      </c>
      <c r="D224" s="16">
        <v>45737</v>
      </c>
      <c r="E224" s="17" t="s">
        <v>26</v>
      </c>
      <c r="F224" s="17" t="s">
        <v>43</v>
      </c>
      <c r="G224" s="18" t="s">
        <v>17</v>
      </c>
      <c r="H224" s="18" t="s">
        <v>44</v>
      </c>
      <c r="I224" s="76" t="s">
        <v>389</v>
      </c>
      <c r="J224" s="19" t="s">
        <v>391</v>
      </c>
      <c r="K224" s="37" t="s">
        <v>68</v>
      </c>
      <c r="L224" s="42" t="str">
        <f t="shared" si="21"/>
        <v>Zsanett Varga - Practitioner ID: 021964571303</v>
      </c>
      <c r="M224" s="46" t="s">
        <v>380</v>
      </c>
      <c r="N224" s="20" t="s">
        <v>381</v>
      </c>
    </row>
    <row r="225" spans="2:14">
      <c r="B225" s="27" t="str">
        <f t="shared" si="20"/>
        <v/>
      </c>
      <c r="C225" s="67"/>
      <c r="D225" s="16"/>
      <c r="E225" s="17"/>
      <c r="F225" s="17"/>
      <c r="G225" s="18"/>
      <c r="H225" s="18"/>
      <c r="I225" s="76"/>
      <c r="J225" s="19"/>
      <c r="K225" s="37"/>
      <c r="L225" s="42" t="str">
        <f t="shared" si="21"/>
        <v xml:space="preserve"> -  ID: </v>
      </c>
      <c r="M225" s="46"/>
      <c r="N225" s="20"/>
    </row>
    <row r="226" spans="2:14">
      <c r="B226" s="27" t="str">
        <f t="shared" si="20"/>
        <v/>
      </c>
      <c r="C226" s="67"/>
      <c r="D226" s="16"/>
      <c r="E226" s="17"/>
      <c r="F226" s="17"/>
      <c r="G226" s="18"/>
      <c r="H226" s="18"/>
      <c r="I226" s="76"/>
      <c r="J226" s="19"/>
      <c r="K226" s="37"/>
      <c r="L226" s="42" t="str">
        <f t="shared" si="21"/>
        <v xml:space="preserve"> -  ID: </v>
      </c>
      <c r="M226" s="46"/>
      <c r="N226" s="20"/>
    </row>
    <row r="227" spans="2:14">
      <c r="B227" s="27" t="str">
        <f t="shared" si="20"/>
        <v/>
      </c>
      <c r="C227" s="67"/>
      <c r="D227" s="16"/>
      <c r="E227" s="17"/>
      <c r="F227" s="17"/>
      <c r="G227" s="18"/>
      <c r="H227" s="18"/>
      <c r="I227" s="76"/>
      <c r="J227" s="19"/>
      <c r="K227" s="37"/>
      <c r="L227" s="42" t="str">
        <f t="shared" si="21"/>
        <v xml:space="preserve"> -  ID: </v>
      </c>
      <c r="M227" s="46"/>
      <c r="N227" s="20"/>
    </row>
    <row r="228" spans="2:14">
      <c r="B228" s="27" t="str">
        <f t="shared" si="20"/>
        <v/>
      </c>
      <c r="C228" s="67"/>
      <c r="D228" s="16"/>
      <c r="E228" s="17"/>
      <c r="F228" s="17"/>
      <c r="G228" s="18"/>
      <c r="H228" s="18"/>
      <c r="I228" s="76"/>
      <c r="J228" s="19"/>
      <c r="K228" s="37"/>
      <c r="L228" s="42" t="str">
        <f t="shared" si="21"/>
        <v xml:space="preserve"> -  ID: </v>
      </c>
      <c r="M228" s="46"/>
      <c r="N228" s="20"/>
    </row>
    <row r="229" spans="2:14">
      <c r="B229" s="27" t="str">
        <f t="shared" si="20"/>
        <v/>
      </c>
      <c r="C229" s="67"/>
      <c r="D229" s="16"/>
      <c r="E229" s="17"/>
      <c r="F229" s="17"/>
      <c r="G229" s="18"/>
      <c r="H229" s="18"/>
      <c r="I229" s="76"/>
      <c r="J229" s="19"/>
      <c r="K229" s="37"/>
      <c r="L229" s="42" t="str">
        <f t="shared" si="21"/>
        <v xml:space="preserve"> -  ID: </v>
      </c>
      <c r="M229" s="46"/>
      <c r="N229" s="20"/>
    </row>
    <row r="230" spans="2:14">
      <c r="B230" s="27" t="str">
        <f t="shared" si="20"/>
        <v/>
      </c>
      <c r="C230" s="67"/>
      <c r="D230" s="16"/>
      <c r="E230" s="17"/>
      <c r="F230" s="17"/>
      <c r="G230" s="18"/>
      <c r="H230" s="18"/>
      <c r="I230" s="76"/>
      <c r="J230" s="19"/>
      <c r="K230" s="37"/>
      <c r="L230" s="42" t="str">
        <f t="shared" si="21"/>
        <v xml:space="preserve"> -  ID: </v>
      </c>
      <c r="M230" s="46"/>
      <c r="N230" s="20"/>
    </row>
    <row r="231" spans="2:14">
      <c r="B231" s="27" t="str">
        <f t="shared" si="20"/>
        <v/>
      </c>
      <c r="C231" s="67"/>
      <c r="D231" s="16"/>
      <c r="E231" s="17"/>
      <c r="F231" s="17"/>
      <c r="G231" s="18"/>
      <c r="H231" s="18"/>
      <c r="I231" s="76"/>
      <c r="J231" s="19"/>
      <c r="K231" s="37"/>
      <c r="L231" s="42" t="str">
        <f t="shared" si="21"/>
        <v xml:space="preserve"> -  ID: </v>
      </c>
      <c r="M231" s="46"/>
      <c r="N231" s="20"/>
    </row>
    <row r="232" spans="2:14">
      <c r="B232" s="27" t="str">
        <f t="shared" si="20"/>
        <v/>
      </c>
      <c r="C232" s="67"/>
      <c r="D232" s="16"/>
      <c r="E232" s="17"/>
      <c r="F232" s="17"/>
      <c r="G232" s="18"/>
      <c r="H232" s="18"/>
      <c r="I232" s="76"/>
      <c r="J232" s="19"/>
      <c r="K232" s="37"/>
      <c r="L232" s="42" t="str">
        <f t="shared" si="21"/>
        <v xml:space="preserve"> -  ID: </v>
      </c>
      <c r="M232" s="46"/>
      <c r="N232" s="20"/>
    </row>
    <row r="233" spans="2:14">
      <c r="B233" s="27" t="str">
        <f t="shared" si="20"/>
        <v/>
      </c>
      <c r="C233" s="67"/>
      <c r="D233" s="16"/>
      <c r="E233" s="17"/>
      <c r="F233" s="17"/>
      <c r="G233" s="18"/>
      <c r="H233" s="18"/>
      <c r="I233" s="76"/>
      <c r="J233" s="19"/>
      <c r="K233" s="37"/>
      <c r="L233" s="42" t="str">
        <f t="shared" si="21"/>
        <v xml:space="preserve"> -  ID: </v>
      </c>
      <c r="M233" s="46"/>
      <c r="N233" s="20"/>
    </row>
    <row r="234" spans="2:14">
      <c r="B234" s="27" t="str">
        <f t="shared" si="20"/>
        <v/>
      </c>
      <c r="C234" s="67"/>
      <c r="D234" s="16"/>
      <c r="E234" s="17"/>
      <c r="F234" s="17"/>
      <c r="G234" s="18"/>
      <c r="H234" s="18"/>
      <c r="I234" s="76"/>
      <c r="J234" s="19"/>
      <c r="K234" s="37"/>
      <c r="L234" s="42" t="str">
        <f t="shared" si="21"/>
        <v xml:space="preserve"> -  ID: </v>
      </c>
      <c r="M234" s="46"/>
      <c r="N234" s="20"/>
    </row>
    <row r="235" spans="2:14">
      <c r="B235" s="27" t="str">
        <f t="shared" si="20"/>
        <v/>
      </c>
      <c r="C235" s="67"/>
      <c r="D235" s="16"/>
      <c r="E235" s="17"/>
      <c r="F235" s="17"/>
      <c r="G235" s="18"/>
      <c r="H235" s="18"/>
      <c r="I235" s="76"/>
      <c r="J235" s="19"/>
      <c r="K235" s="37"/>
      <c r="L235" s="42" t="str">
        <f t="shared" si="21"/>
        <v xml:space="preserve"> -  ID: </v>
      </c>
      <c r="M235" s="46"/>
      <c r="N235" s="20"/>
    </row>
    <row r="236" spans="2:14">
      <c r="B236" s="27" t="str">
        <f t="shared" si="20"/>
        <v/>
      </c>
      <c r="C236" s="67"/>
      <c r="D236" s="16"/>
      <c r="E236" s="17"/>
      <c r="F236" s="17"/>
      <c r="G236" s="18"/>
      <c r="H236" s="18"/>
      <c r="I236" s="76"/>
      <c r="J236" s="19"/>
      <c r="K236" s="37"/>
      <c r="L236" s="42" t="str">
        <f t="shared" si="21"/>
        <v xml:space="preserve"> -  ID: </v>
      </c>
      <c r="M236" s="46"/>
      <c r="N236" s="20"/>
    </row>
    <row r="237" spans="2:14">
      <c r="B237" s="27" t="str">
        <f t="shared" si="20"/>
        <v/>
      </c>
      <c r="C237" s="67"/>
      <c r="D237" s="16"/>
      <c r="E237" s="17"/>
      <c r="F237" s="17"/>
      <c r="G237" s="18"/>
      <c r="H237" s="18"/>
      <c r="I237" s="76"/>
      <c r="J237" s="19"/>
      <c r="K237" s="37"/>
      <c r="L237" s="42" t="str">
        <f t="shared" si="21"/>
        <v xml:space="preserve"> -  ID: </v>
      </c>
      <c r="M237" s="46"/>
      <c r="N237" s="20"/>
    </row>
    <row r="238" spans="2:14">
      <c r="B238" s="27" t="str">
        <f t="shared" si="20"/>
        <v/>
      </c>
      <c r="C238" s="67"/>
      <c r="D238" s="16"/>
      <c r="E238" s="17"/>
      <c r="F238" s="17"/>
      <c r="G238" s="18"/>
      <c r="H238" s="18"/>
      <c r="I238" s="76"/>
      <c r="J238" s="19"/>
      <c r="K238" s="37"/>
      <c r="L238" s="42" t="str">
        <f t="shared" si="21"/>
        <v xml:space="preserve"> -  ID: </v>
      </c>
      <c r="M238" s="46"/>
      <c r="N238" s="20"/>
    </row>
    <row r="239" spans="2:14">
      <c r="B239" s="27" t="str">
        <f t="shared" si="20"/>
        <v/>
      </c>
      <c r="C239" s="67"/>
      <c r="D239" s="16"/>
      <c r="E239" s="17"/>
      <c r="F239" s="17"/>
      <c r="G239" s="18"/>
      <c r="H239" s="18"/>
      <c r="I239" s="76"/>
      <c r="J239" s="19"/>
      <c r="K239" s="37"/>
      <c r="L239" s="42" t="str">
        <f t="shared" si="21"/>
        <v xml:space="preserve"> -  ID: </v>
      </c>
      <c r="M239" s="46"/>
      <c r="N239" s="20"/>
    </row>
    <row r="240" spans="2:14">
      <c r="B240" s="27" t="str">
        <f t="shared" si="20"/>
        <v/>
      </c>
      <c r="C240" s="67"/>
      <c r="D240" s="16"/>
      <c r="E240" s="17"/>
      <c r="F240" s="17"/>
      <c r="G240" s="18"/>
      <c r="H240" s="18"/>
      <c r="I240" s="76"/>
      <c r="J240" s="19"/>
      <c r="K240" s="37"/>
      <c r="L240" s="42" t="str">
        <f t="shared" si="21"/>
        <v xml:space="preserve"> -  ID: </v>
      </c>
      <c r="M240" s="46"/>
      <c r="N240" s="20"/>
    </row>
    <row r="241" spans="2:14">
      <c r="B241" s="27" t="str">
        <f t="shared" si="20"/>
        <v/>
      </c>
      <c r="C241" s="67"/>
      <c r="D241" s="16"/>
      <c r="E241" s="17"/>
      <c r="F241" s="17"/>
      <c r="G241" s="18"/>
      <c r="H241" s="18"/>
      <c r="I241" s="76"/>
      <c r="J241" s="19"/>
      <c r="K241" s="37"/>
      <c r="L241" s="42" t="str">
        <f t="shared" si="21"/>
        <v xml:space="preserve"> -  ID: </v>
      </c>
      <c r="M241" s="46"/>
      <c r="N241" s="20"/>
    </row>
    <row r="242" spans="2:14">
      <c r="B242" s="27" t="str">
        <f t="shared" si="20"/>
        <v/>
      </c>
      <c r="C242" s="67"/>
      <c r="D242" s="16"/>
      <c r="E242" s="17"/>
      <c r="F242" s="17"/>
      <c r="G242" s="18"/>
      <c r="H242" s="18"/>
      <c r="I242" s="76"/>
      <c r="J242" s="19"/>
      <c r="K242" s="37"/>
      <c r="L242" s="42" t="str">
        <f t="shared" si="21"/>
        <v xml:space="preserve"> -  ID: </v>
      </c>
      <c r="M242" s="46"/>
      <c r="N242" s="20"/>
    </row>
    <row r="243" spans="2:14">
      <c r="B243" s="27" t="str">
        <f t="shared" si="20"/>
        <v/>
      </c>
      <c r="C243" s="67"/>
      <c r="D243" s="16"/>
      <c r="E243" s="17"/>
      <c r="F243" s="17"/>
      <c r="G243" s="18"/>
      <c r="H243" s="18"/>
      <c r="I243" s="76"/>
      <c r="J243" s="19"/>
      <c r="K243" s="37"/>
      <c r="L243" s="42" t="str">
        <f t="shared" si="21"/>
        <v xml:space="preserve"> -  ID: </v>
      </c>
      <c r="M243" s="46"/>
      <c r="N243" s="20"/>
    </row>
    <row r="244" spans="2:14">
      <c r="B244" s="27" t="str">
        <f t="shared" si="20"/>
        <v/>
      </c>
      <c r="C244" s="67"/>
      <c r="D244" s="16"/>
      <c r="E244" s="17"/>
      <c r="F244" s="17"/>
      <c r="G244" s="18"/>
      <c r="H244" s="18"/>
      <c r="I244" s="76"/>
      <c r="J244" s="19"/>
      <c r="K244" s="37"/>
      <c r="L244" s="42" t="str">
        <f t="shared" si="21"/>
        <v xml:space="preserve"> -  ID: </v>
      </c>
      <c r="M244" s="46"/>
      <c r="N244" s="20"/>
    </row>
    <row r="245" spans="2:14">
      <c r="B245" s="27" t="str">
        <f t="shared" si="20"/>
        <v/>
      </c>
      <c r="C245" s="67"/>
      <c r="D245" s="16"/>
      <c r="E245" s="17"/>
      <c r="F245" s="17"/>
      <c r="G245" s="18"/>
      <c r="H245" s="18"/>
      <c r="I245" s="76"/>
      <c r="J245" s="19"/>
      <c r="K245" s="37"/>
      <c r="L245" s="42" t="str">
        <f t="shared" si="21"/>
        <v xml:space="preserve"> -  ID: </v>
      </c>
      <c r="M245" s="46"/>
      <c r="N245" s="20"/>
    </row>
    <row r="246" spans="2:14">
      <c r="B246" s="27" t="str">
        <f t="shared" si="20"/>
        <v/>
      </c>
      <c r="C246" s="67"/>
      <c r="D246" s="16"/>
      <c r="E246" s="17"/>
      <c r="F246" s="17"/>
      <c r="G246" s="18"/>
      <c r="H246" s="18"/>
      <c r="I246" s="76"/>
      <c r="J246" s="19"/>
      <c r="K246" s="37"/>
      <c r="L246" s="42" t="str">
        <f t="shared" si="21"/>
        <v xml:space="preserve"> -  ID: </v>
      </c>
      <c r="M246" s="46"/>
      <c r="N246" s="20"/>
    </row>
    <row r="247" spans="2:14">
      <c r="B247" s="27" t="str">
        <f t="shared" si="20"/>
        <v/>
      </c>
      <c r="C247" s="67"/>
      <c r="D247" s="16"/>
      <c r="E247" s="17"/>
      <c r="F247" s="17"/>
      <c r="G247" s="18"/>
      <c r="H247" s="18"/>
      <c r="I247" s="76"/>
      <c r="J247" s="19"/>
      <c r="K247" s="37"/>
      <c r="L247" s="42" t="str">
        <f t="shared" si="21"/>
        <v xml:space="preserve"> -  ID: </v>
      </c>
      <c r="M247" s="46"/>
      <c r="N247" s="20"/>
    </row>
    <row r="248" spans="2:14">
      <c r="B248" s="27" t="str">
        <f t="shared" si="20"/>
        <v/>
      </c>
      <c r="C248" s="67"/>
      <c r="D248" s="16"/>
      <c r="E248" s="17"/>
      <c r="F248" s="17"/>
      <c r="G248" s="18"/>
      <c r="H248" s="18"/>
      <c r="I248" s="76"/>
      <c r="J248" s="19"/>
      <c r="K248" s="37"/>
      <c r="L248" s="42" t="str">
        <f t="shared" si="21"/>
        <v xml:space="preserve"> -  ID: </v>
      </c>
      <c r="M248" s="46"/>
      <c r="N248" s="20"/>
    </row>
    <row r="249" spans="2:14">
      <c r="B249" s="27" t="str">
        <f t="shared" si="20"/>
        <v/>
      </c>
      <c r="C249" s="67"/>
      <c r="D249" s="16"/>
      <c r="E249" s="17"/>
      <c r="F249" s="17"/>
      <c r="G249" s="18"/>
      <c r="H249" s="18"/>
      <c r="I249" s="76"/>
      <c r="J249" s="19"/>
      <c r="K249" s="37"/>
      <c r="L249" s="42" t="str">
        <f t="shared" si="21"/>
        <v xml:space="preserve"> -  ID: </v>
      </c>
      <c r="M249" s="46"/>
      <c r="N249" s="20"/>
    </row>
    <row r="250" spans="2:14">
      <c r="B250" s="27" t="str">
        <f t="shared" si="20"/>
        <v/>
      </c>
      <c r="C250" s="67"/>
      <c r="D250" s="16"/>
      <c r="E250" s="17"/>
      <c r="F250" s="17"/>
      <c r="G250" s="18"/>
      <c r="H250" s="18"/>
      <c r="I250" s="76"/>
      <c r="J250" s="19"/>
      <c r="K250" s="37"/>
      <c r="L250" s="42" t="str">
        <f t="shared" si="21"/>
        <v xml:space="preserve"> -  ID: </v>
      </c>
      <c r="M250" s="46"/>
      <c r="N250" s="20"/>
    </row>
    <row r="251" spans="2:14">
      <c r="B251" s="27" t="str">
        <f t="shared" si="20"/>
        <v/>
      </c>
      <c r="C251" s="67"/>
      <c r="D251" s="16"/>
      <c r="E251" s="17"/>
      <c r="F251" s="17"/>
      <c r="G251" s="18"/>
      <c r="H251" s="18"/>
      <c r="I251" s="76"/>
      <c r="J251" s="19"/>
      <c r="K251" s="37"/>
      <c r="L251" s="42" t="str">
        <f t="shared" si="21"/>
        <v xml:space="preserve"> -  ID: </v>
      </c>
      <c r="M251" s="46"/>
      <c r="N251" s="20"/>
    </row>
    <row r="252" spans="2:14">
      <c r="B252" s="27" t="str">
        <f t="shared" si="20"/>
        <v/>
      </c>
      <c r="C252" s="67"/>
      <c r="D252" s="16"/>
      <c r="E252" s="17"/>
      <c r="F252" s="17"/>
      <c r="G252" s="18"/>
      <c r="H252" s="18"/>
      <c r="I252" s="76"/>
      <c r="J252" s="19"/>
      <c r="K252" s="37"/>
      <c r="L252" s="42" t="str">
        <f t="shared" si="21"/>
        <v xml:space="preserve"> -  ID: </v>
      </c>
      <c r="M252" s="46"/>
      <c r="N252" s="20"/>
    </row>
    <row r="253" spans="2:14">
      <c r="B253" s="27" t="str">
        <f t="shared" si="20"/>
        <v/>
      </c>
      <c r="C253" s="67"/>
      <c r="D253" s="16"/>
      <c r="E253" s="17"/>
      <c r="F253" s="17"/>
      <c r="G253" s="18"/>
      <c r="H253" s="18"/>
      <c r="I253" s="76"/>
      <c r="J253" s="19"/>
      <c r="K253" s="37"/>
      <c r="L253" s="42" t="str">
        <f t="shared" si="21"/>
        <v xml:space="preserve"> -  ID: </v>
      </c>
      <c r="M253" s="46"/>
      <c r="N253" s="20"/>
    </row>
    <row r="254" spans="2:14">
      <c r="B254" s="27" t="str">
        <f t="shared" si="20"/>
        <v/>
      </c>
      <c r="C254" s="67"/>
      <c r="D254" s="16"/>
      <c r="E254" s="17"/>
      <c r="F254" s="17"/>
      <c r="G254" s="18"/>
      <c r="H254" s="18"/>
      <c r="I254" s="76"/>
      <c r="J254" s="19"/>
      <c r="K254" s="37"/>
      <c r="L254" s="42" t="str">
        <f t="shared" si="21"/>
        <v xml:space="preserve"> -  ID: </v>
      </c>
      <c r="M254" s="46"/>
      <c r="N254" s="20"/>
    </row>
    <row r="255" spans="2:14">
      <c r="B255" s="27" t="str">
        <f t="shared" si="20"/>
        <v/>
      </c>
      <c r="C255" s="67"/>
      <c r="D255" s="16"/>
      <c r="E255" s="17"/>
      <c r="F255" s="17"/>
      <c r="G255" s="18"/>
      <c r="H255" s="18"/>
      <c r="I255" s="76"/>
      <c r="J255" s="19"/>
      <c r="K255" s="37"/>
      <c r="L255" s="42" t="str">
        <f t="shared" si="21"/>
        <v xml:space="preserve"> -  ID: </v>
      </c>
      <c r="M255" s="46"/>
      <c r="N255" s="20"/>
    </row>
    <row r="256" spans="2:14">
      <c r="B256" s="27" t="str">
        <f t="shared" si="20"/>
        <v/>
      </c>
      <c r="C256" s="67"/>
      <c r="D256" s="16"/>
      <c r="E256" s="17"/>
      <c r="F256" s="17"/>
      <c r="G256" s="18"/>
      <c r="H256" s="18"/>
      <c r="I256" s="76"/>
      <c r="J256" s="19"/>
      <c r="K256" s="37"/>
      <c r="L256" s="42" t="str">
        <f t="shared" si="21"/>
        <v xml:space="preserve"> -  ID: </v>
      </c>
      <c r="M256" s="46"/>
      <c r="N256" s="20"/>
    </row>
    <row r="257" spans="2:14">
      <c r="B257" s="27" t="str">
        <f t="shared" si="20"/>
        <v/>
      </c>
      <c r="C257" s="67"/>
      <c r="D257" s="16"/>
      <c r="E257" s="17"/>
      <c r="F257" s="17"/>
      <c r="G257" s="18"/>
      <c r="H257" s="18"/>
      <c r="I257" s="76"/>
      <c r="J257" s="19"/>
      <c r="K257" s="37"/>
      <c r="L257" s="42" t="str">
        <f t="shared" si="21"/>
        <v xml:space="preserve"> -  ID: </v>
      </c>
      <c r="M257" s="46"/>
      <c r="N257" s="20"/>
    </row>
    <row r="258" spans="2:14">
      <c r="B258" s="27" t="str">
        <f t="shared" si="20"/>
        <v/>
      </c>
      <c r="C258" s="67"/>
      <c r="D258" s="16"/>
      <c r="E258" s="17"/>
      <c r="F258" s="17"/>
      <c r="G258" s="18"/>
      <c r="H258" s="18"/>
      <c r="I258" s="76"/>
      <c r="J258" s="19"/>
      <c r="K258" s="37"/>
      <c r="L258" s="42" t="str">
        <f t="shared" si="21"/>
        <v xml:space="preserve"> -  ID: </v>
      </c>
      <c r="M258" s="46"/>
      <c r="N258" s="20"/>
    </row>
    <row r="259" spans="2:14">
      <c r="B259" s="27" t="str">
        <f t="shared" si="20"/>
        <v/>
      </c>
      <c r="C259" s="67"/>
      <c r="D259" s="16"/>
      <c r="E259" s="17"/>
      <c r="F259" s="17"/>
      <c r="G259" s="18"/>
      <c r="H259" s="18"/>
      <c r="I259" s="76"/>
      <c r="J259" s="19"/>
      <c r="K259" s="37"/>
      <c r="L259" s="42" t="str">
        <f t="shared" si="21"/>
        <v xml:space="preserve"> -  ID: </v>
      </c>
      <c r="M259" s="46"/>
      <c r="N259" s="20"/>
    </row>
    <row r="260" spans="2:14">
      <c r="B260" s="27" t="str">
        <f t="shared" si="20"/>
        <v/>
      </c>
      <c r="C260" s="67"/>
      <c r="D260" s="16"/>
      <c r="E260" s="17"/>
      <c r="F260" s="17"/>
      <c r="G260" s="18"/>
      <c r="H260" s="18"/>
      <c r="I260" s="76"/>
      <c r="J260" s="19"/>
      <c r="K260" s="37"/>
      <c r="L260" s="42" t="str">
        <f t="shared" si="21"/>
        <v xml:space="preserve"> -  ID: </v>
      </c>
      <c r="M260" s="46"/>
      <c r="N260" s="20"/>
    </row>
    <row r="261" spans="2:14">
      <c r="B261" s="27" t="str">
        <f t="shared" si="20"/>
        <v/>
      </c>
      <c r="C261" s="67"/>
      <c r="D261" s="16"/>
      <c r="E261" s="17"/>
      <c r="F261" s="17"/>
      <c r="G261" s="18"/>
      <c r="H261" s="18"/>
      <c r="I261" s="76"/>
      <c r="J261" s="19"/>
      <c r="K261" s="37"/>
      <c r="L261" s="42" t="str">
        <f t="shared" si="21"/>
        <v xml:space="preserve"> -  ID: </v>
      </c>
      <c r="M261" s="46"/>
      <c r="N261" s="20"/>
    </row>
    <row r="262" spans="2:14">
      <c r="B262" s="27" t="str">
        <f t="shared" si="20"/>
        <v/>
      </c>
      <c r="C262" s="67"/>
      <c r="D262" s="16"/>
      <c r="E262" s="17"/>
      <c r="F262" s="17"/>
      <c r="G262" s="18"/>
      <c r="H262" s="18"/>
      <c r="I262" s="76"/>
      <c r="J262" s="19"/>
      <c r="K262" s="37"/>
      <c r="L262" s="42" t="str">
        <f t="shared" si="21"/>
        <v xml:space="preserve"> -  ID: </v>
      </c>
      <c r="M262" s="46"/>
      <c r="N262" s="20"/>
    </row>
    <row r="263" spans="2:14">
      <c r="B263" s="27" t="str">
        <f t="shared" si="20"/>
        <v/>
      </c>
      <c r="C263" s="67"/>
      <c r="D263" s="16"/>
      <c r="E263" s="17"/>
      <c r="F263" s="17"/>
      <c r="G263" s="18"/>
      <c r="H263" s="18"/>
      <c r="I263" s="76"/>
      <c r="J263" s="19"/>
      <c r="K263" s="37"/>
      <c r="L263" s="42" t="str">
        <f t="shared" si="21"/>
        <v xml:space="preserve"> -  ID: </v>
      </c>
      <c r="M263" s="46"/>
      <c r="N263" s="20"/>
    </row>
    <row r="264" spans="2:14">
      <c r="B264" s="27" t="str">
        <f t="shared" si="20"/>
        <v/>
      </c>
      <c r="C264" s="67"/>
      <c r="D264" s="16"/>
      <c r="E264" s="17"/>
      <c r="F264" s="17"/>
      <c r="G264" s="18"/>
      <c r="H264" s="18"/>
      <c r="I264" s="76"/>
      <c r="J264" s="19"/>
      <c r="K264" s="37"/>
      <c r="L264" s="42" t="str">
        <f t="shared" si="21"/>
        <v xml:space="preserve"> -  ID: </v>
      </c>
      <c r="M264" s="46"/>
      <c r="N264" s="20"/>
    </row>
    <row r="265" spans="2:14" ht="13" thickBot="1">
      <c r="B265" s="28" t="str">
        <f t="shared" si="20"/>
        <v/>
      </c>
      <c r="C265" s="68"/>
      <c r="D265" s="21"/>
      <c r="E265" s="22"/>
      <c r="F265" s="22"/>
      <c r="G265" s="23"/>
      <c r="H265" s="23"/>
      <c r="I265" s="78"/>
      <c r="J265" s="24"/>
      <c r="K265" s="38"/>
      <c r="L265" s="43" t="str">
        <f t="shared" si="21"/>
        <v xml:space="preserve"> -  ID: </v>
      </c>
      <c r="M265" s="47"/>
      <c r="N265" s="25"/>
    </row>
    <row r="266" spans="2:14" ht="13.5" thickTop="1" thickBot="1">
      <c r="B266" s="28">
        <f>MAX(B$7:B265)+1</f>
        <v>219</v>
      </c>
      <c r="C266" s="68" t="s">
        <v>246</v>
      </c>
      <c r="D266" s="21"/>
      <c r="E266" s="22" t="s">
        <v>246</v>
      </c>
      <c r="F266" s="22" t="s">
        <v>246</v>
      </c>
      <c r="G266" s="23" t="s">
        <v>246</v>
      </c>
      <c r="H266" s="23" t="s">
        <v>246</v>
      </c>
      <c r="I266" s="78"/>
      <c r="J266" s="24"/>
      <c r="K266" s="38"/>
      <c r="L266" s="43" t="s">
        <v>246</v>
      </c>
      <c r="M266" s="47"/>
      <c r="N266" s="25"/>
    </row>
    <row r="267" spans="2:14" ht="13" thickTop="1"/>
  </sheetData>
  <sheetProtection algorithmName="SHA-512" hashValue="65r+4jXUYX6TtqfNDAowgOt7zaQNn+CK4GyLo2/CDeXtY5oHMbvqadfywh9KCqd+wC8PVxJPIsCAlh25UUbmMw==" saltValue="4qm8/vQXMwEZs+GFCoB11w==" spinCount="100000" sheet="1" objects="1" scenarios="1"/>
  <sortState xmlns:xlrd2="http://schemas.microsoft.com/office/spreadsheetml/2017/richdata2" ref="C15:N107">
    <sortCondition ref="D15:D107"/>
    <sortCondition ref="J15:J107"/>
    <sortCondition ref="C15:C107"/>
  </sortState>
  <mergeCells count="5">
    <mergeCell ref="I5:L5"/>
    <mergeCell ref="C5:H5"/>
    <mergeCell ref="M5:M6"/>
    <mergeCell ref="N5:N6"/>
    <mergeCell ref="B5:B6"/>
  </mergeCells>
  <dataValidations count="5">
    <dataValidation type="list" allowBlank="1" showInputMessage="1" showErrorMessage="1" sqref="E7:E1048576" xr:uid="{F70417D5-26E9-42B0-AC08-DF918C85F9E5}">
      <formula1>$P$2:$P$16</formula1>
    </dataValidation>
    <dataValidation type="list" allowBlank="1" showInputMessage="1" showErrorMessage="1" sqref="F7:F1048576" xr:uid="{33D7F3E5-344D-4D8F-BDA2-E8A09B1788DB}">
      <formula1>$Q$2:$Q$16</formula1>
    </dataValidation>
    <dataValidation type="list" allowBlank="1" showInputMessage="1" showErrorMessage="1" sqref="G7:G1048576" xr:uid="{6CFAE0E9-624D-4FB5-81FB-DB75EE928F74}">
      <formula1>$R$2:$R$16</formula1>
    </dataValidation>
    <dataValidation type="list" allowBlank="1" showInputMessage="1" showErrorMessage="1" sqref="H7:H1048576" xr:uid="{453AD4E4-3357-4A23-9ADC-E55D5769DE9C}">
      <formula1>$S$2:$S$16</formula1>
    </dataValidation>
    <dataValidation type="list" allowBlank="1" showInputMessage="1" showErrorMessage="1" sqref="K7:K1048576" xr:uid="{86AB6AF6-816A-4038-A396-22D730D3B453}">
      <formula1>$T$2:$T$27</formula1>
    </dataValidation>
  </dataValidations>
  <pageMargins left="0.74803149606299202" right="0.196850393700787" top="0.94488188976377996" bottom="1.25984251968504" header="0.31496062992126" footer="0.47244094488188998"/>
  <pageSetup paperSize="9" scale="39" fitToHeight="2" orientation="portrait" horizontalDpi="4294967293" verticalDpi="4294967293" r:id="rId1"/>
  <headerFooter differentFirst="1">
    <oddHeader>&amp;L&amp;G</oddHeader>
    <oddFooter>&amp;L&amp;12www.timessd.com&amp;CT/F:+40 367 804 070
office@datas.ro&amp;R&amp;8&amp;P / &amp;N</oddFooter>
    <firstHeader>&amp;L&amp;G&amp;C&amp;"Arial,Bold" 
 &amp;14&amp;K808080the new paradigm in&amp;K000000 &amp;K2FA1A1PMTS</firstHeader>
    <firstFooter>&amp;LDataS, trademark of&amp;"Arial,Bold" Astailor Shine srl&amp;"Arial,Regular"
Sediu:Curtea 24, 3A; Birouri:str.Cernat 27
Targu Secuiesc, RO-525400
Cap.Soc.: 1.010 RON; J14/156/2013; CUI: RO32056590&amp;Cwww.timessd.com
&amp;R&amp;6 PEETXJ5QEN0&amp;10
office@datas.ro 
&amp;8&amp;P / &amp;N</firstFooter>
  </headerFooter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d9ebe59-d306-4692-bb86-db8061a8294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FC86A45C36BA4EA9782D3C0400984E" ma:contentTypeVersion="12" ma:contentTypeDescription="Create a new document." ma:contentTypeScope="" ma:versionID="898f121ecfee8c63dd8679331b65cca4">
  <xsd:schema xmlns:xsd="http://www.w3.org/2001/XMLSchema" xmlns:xs="http://www.w3.org/2001/XMLSchema" xmlns:p="http://schemas.microsoft.com/office/2006/metadata/properties" xmlns:ns2="ed9ebe59-d306-4692-bb86-db8061a82946" targetNamespace="http://schemas.microsoft.com/office/2006/metadata/properties" ma:root="true" ma:fieldsID="a54501a57877c12eb2543ecf880e1e47" ns2:_="">
    <xsd:import namespace="ed9ebe59-d306-4692-bb86-db8061a829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ebe59-d306-4692-bb86-db8061a829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98086ed-e074-4c47-9e3f-a3788bacbf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A51F8C-DC54-43D0-A7AE-2C1429773707}">
  <ds:schemaRefs>
    <ds:schemaRef ds:uri="ed9ebe59-d306-4692-bb86-db8061a82946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1CF2BA2-703E-47DB-AC93-D5E0D42DFC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06180D-4C3F-4FC0-8D3E-13234A9BBB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9ebe59-d306-4692-bb86-db8061a829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timeSSD_Check</vt:lpstr>
      <vt:lpstr>timeSSD_Certificates</vt:lpstr>
    </vt:vector>
  </TitlesOfParts>
  <Manager/>
  <Company>DATAS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PageTitle</dc:title>
  <dc:subject/>
  <dc:creator>CsLaci</dc:creator>
  <cp:keywords>Keywords</cp:keywords>
  <dc:description/>
  <cp:lastModifiedBy>Laszlo Szabo</cp:lastModifiedBy>
  <cp:revision/>
  <cp:lastPrinted>2025-03-23T01:20:00Z</cp:lastPrinted>
  <dcterms:created xsi:type="dcterms:W3CDTF">1998-01-12T17:41:27Z</dcterms:created>
  <dcterms:modified xsi:type="dcterms:W3CDTF">2025-03-23T01:21:41Z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0x010100BDFC86A45C36BA4EA9782D3C0400984E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